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Z:\RASKRYTIE INFORMATSII для РСТ\РАСКРЫТИЕ ТЕПЛО\РАСКРЫТИЕ ПРЕДЛОЖЕНИЙ ТАРИФА ТЭ\ПРЕДЛОЖЕНИЕ 2021\"/>
    </mc:Choice>
  </mc:AlternateContent>
  <bookViews>
    <workbookView xWindow="-120" yWindow="-120" windowWidth="29040" windowHeight="1584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r:id="rId7"/>
    <sheet name="Форма 4.10.2 | Т-ТЭ | &gt;=25МВт" sheetId="624"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тарифов'!$F$20:$F$41</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тарифов'!$E$20:$W$41</definedName>
    <definedName name="checkCell_List06_1">'Форма 4.10.2 | Т-ТЭ | &gt;=25МВт'!$M$18:$AD$32</definedName>
    <definedName name="checkCell_List06_1_double_date">'Форма 4.10.2 | Т-ТЭ | &gt;=25МВт'!$AE$18:$AE$32</definedName>
    <definedName name="checkCell_List06_1_unique_t">'Форма 4.10.2 | Т-ТЭ | &gt;=25МВт'!$M$18:$M$32</definedName>
    <definedName name="checkCell_List06_1_unique_t1">'Форма 4.10.2 | Т-ТЭ | &gt;=25МВт'!$AF$18:$AF$32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потр'!$M$18:$AD$32</definedName>
    <definedName name="checkCell_List06_13_double_date">'Форма 4.10.2 | Т-ТЭ | потр'!$AE$18:$AE$32</definedName>
    <definedName name="checkCell_List06_13_unique_t">'Форма 4.10.2 | Т-ТЭ | потр'!$M$18:$M$32</definedName>
    <definedName name="checkCell_List06_13_unique_t1">'Форма 4.10.2 | Т-ТЭ | потр'!$AF$18:$AF$32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Т-ТН'!$M$18:$AD$32</definedName>
    <definedName name="checkCell_List06_4_double_date">'Форма 4.10.3 | Т-ТН'!$AE$18:$AE$32</definedName>
    <definedName name="checkCell_List06_4_unique_t">'Форма 4.10.3 | Т-ТН'!$M$18:$M$32</definedName>
    <definedName name="checkCell_List06_4_unique_t1">'Форма 4.10.3 | Т-ТН'!$AF$18:$AF$32</definedName>
    <definedName name="checkCell_List06_5">'Форма 4.10.4 | Т-гор.вода'!$M$18:$AN$34</definedName>
    <definedName name="checkCell_List06_5_double_date">'Форма 4.10.4 | Т-гор.вода'!$AO$18:$AO$34</definedName>
    <definedName name="checkCell_List06_5_unique_t">'Форма 4.10.4 | Т-гор.вода'!$M$18:$M$34</definedName>
    <definedName name="checkCell_List06_5_unique_t1">'Форма 4.10.4 | Т-гор.вода'!$AP$18:$AP$34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&gt;=25МВт'!$F$7:$I$13</definedName>
    <definedName name="checkCells_List05_10">'Форма 1.0.1 | Т-подкл'!$F$7:$I$17</definedName>
    <definedName name="checkCells_List05_11">'Форма 1.0.1 | Форма 4.9'!$F$7:$I$31</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4.10.1'!$D$14:$L$62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et_union_hor!$O$31:$AC$36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et_union_hor!$O$85:$AC$90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et_union_hor!$AC$31:$AC$45</definedName>
    <definedName name="et_pIns_List06_10_Period">et_union_hor!$AF$192:$AF$203</definedName>
    <definedName name="et_pIns_List06_13_Period">et_union_hor!$AC$237:$AC$250</definedName>
    <definedName name="et_pIns_List06_2_Period">et_union_hor!$V$49:$V$62</definedName>
    <definedName name="et_pIns_List06_3_i_Period">et_union_hor!$V$219:$V$232</definedName>
    <definedName name="et_pIns_List06_3_Period">et_union_hor!$V$67:$V$80</definedName>
    <definedName name="et_pIns_List06_4_Period">et_union_hor!$AC$85:$AC$98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4.10.5 | Т-подкл'!$N$18:$N$31</definedName>
    <definedName name="flagTS">'Форма 4.10.5 | Т-подкл'!$R$18:$R$31</definedName>
    <definedName name="flagTwoTariff">'Перечень тарифов'!$G$20:$G$41</definedName>
    <definedName name="flagUsedTer_List01">Территории!$P$11:$P$15</definedName>
    <definedName name="group_rates">'Перечень тарифов'!$E$20:$E$41</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TEHSHEET!$AQ$2:$AQ$7</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&gt;=25МВт'!$AC$18:$AC$32</definedName>
    <definedName name="List06_1_note">'Форма 4.10.2 | Т-ТЭ | &gt;=25МВт'!$AD$18:$AD$32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потр'!$AC$18:$AC$32</definedName>
    <definedName name="List06_13_note">'Форма 4.10.2 | Т-ТЭ | потр'!$AD$18:$AD$32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Т-ТН'!$AC$18:$AC$32</definedName>
    <definedName name="List06_4_note">'Форма 4.10.3 | Т-ТН'!$AD$18:$AD$32</definedName>
    <definedName name="List06_4_Period">'Форма 4.10.3 | Т-ТН'!$O$18:$U$32</definedName>
    <definedName name="List06_5_DP">'Форма 4.10.4 | Т-гор.вода'!$11:$11</definedName>
    <definedName name="List06_5_MC">'Форма 4.10.4 | Т-гор.вода'!$O$18:$O$34</definedName>
    <definedName name="List06_5_MC2">'Форма 4.10.4 | Т-гор.вода'!$AM$18:$AM$34</definedName>
    <definedName name="List06_5_note">'Форма 4.10.4 | Т-гор.вода'!$AN$18:$AN$34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4.10.1'!$H$17:$I$24</definedName>
    <definedName name="List14_1_Date_1">'Форма 4.10.1'!$H$28:$I$62</definedName>
    <definedName name="List14_1_DPR">'Форма 4.10.1'!$K$26</definedName>
    <definedName name="List14_1_flagIPR">'Форма 4.10.1'!$J$15</definedName>
    <definedName name="List14_1_GroundMaterials_1">'Форма 4.10.1'!$K$15:$K$62</definedName>
    <definedName name="List14_1_hypIPR">'Форма 4.10.1'!$K$15</definedName>
    <definedName name="List14_1_method">'Форма 4.10.1'!$J$17:$J$24</definedName>
    <definedName name="List14_1_note">'Форма 4.10.1'!$L$14:$L$62</definedName>
    <definedName name="ListForms">modSheetMain!$A:$A</definedName>
    <definedName name="logical">TEHSHEET!$D$2:$D$3</definedName>
    <definedName name="mo_List01">Территории!$K$11:$K$15</definedName>
    <definedName name="MODesc">'Перечень тарифов'!$N$20:$N$41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тарифов'!$J$20:$J$41</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4.10.1'!$C$17:$C$24</definedName>
    <definedName name="pDel_List14_1_1_2">'Форма 4.10.1'!$G$17:$G$24</definedName>
    <definedName name="pDel_List14_1_2">'Форма 4.10.1'!$C$28:$C$35</definedName>
    <definedName name="pDel_List14_1_2_2">'Форма 4.10.1'!$G$28:$G$35</definedName>
    <definedName name="pDel_List14_1_3">'Форма 4.10.1'!$C$37:$C$44</definedName>
    <definedName name="pDel_List14_1_3_2">'Форма 4.10.1'!$G$37:$G$44</definedName>
    <definedName name="pDel_List14_1_4">'Форма 4.10.1'!$C$46:$C$53</definedName>
    <definedName name="pDel_List14_1_4_2">'Форма 4.10.1'!$G$46:$G$53</definedName>
    <definedName name="pDel_List14_1_5">'Форма 4.10.1'!$C$55:$C$62</definedName>
    <definedName name="pDel_List14_1_5_2">'Форма 4.10.1'!$G$55:$G$62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тарифов'!$E$41</definedName>
    <definedName name="pIns_List03">'Форма 1.0.2'!$E$13</definedName>
    <definedName name="pIns_List06_1_Period">'Форма 4.10.2 | Т-ТЭ | &gt;=25МВт'!$AC$14:$AC$32</definedName>
    <definedName name="pIns_List06_10_Period">'Форма 4.10.5 | Т-подкл'!$AF$15:$AF$31</definedName>
    <definedName name="pIns_List06_13_Period">'Форма 4.10.2 | Т-ТЭ | потр'!$AC$13:$AC$32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Т-ТН'!$AC$18:$AC$32</definedName>
    <definedName name="pIns_List06_5_Period">'Форма 4.10.4 | Т-гор.вода'!$AM$14:$AM$34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REESTR_ORG!$A$2:$J$164</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тарифов'!$R$20:$R$41</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тарифов'!$W$20:$W$41</definedName>
    <definedName name="warmSource">'Перечень тарифов'!$V$20:$V$41</definedName>
    <definedName name="year_list">TEHSHEET!$C$2:$C$6</definedName>
    <definedName name="year_list1">TEHSHEET!$B$2:$B$27</definedName>
  </definedNames>
  <calcPr calcId="162913"/>
</workbook>
</file>

<file path=xl/calcChain.xml><?xml version="1.0" encoding="utf-8"?>
<calcChain xmlns="http://schemas.openxmlformats.org/spreadsheetml/2006/main">
  <c r="J34" i="647" l="1"/>
  <c r="J43" i="647"/>
  <c r="A264"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L18" i="628"/>
  <c r="O18" i="628"/>
  <c r="L19" i="628"/>
  <c r="L20" i="628"/>
  <c r="L21" i="628"/>
  <c r="L23" i="628"/>
  <c r="AQ24" i="628"/>
  <c r="AP23" i="628"/>
  <c r="L24" i="628"/>
  <c r="V24" i="628"/>
  <c r="AH24" i="628"/>
  <c r="AO24" i="628"/>
  <c r="AR25" i="628"/>
  <c r="L28" i="628"/>
  <c r="AQ29" i="628"/>
  <c r="AP28" i="628"/>
  <c r="L29" i="628"/>
  <c r="V29" i="628"/>
  <c r="AH29" i="628"/>
  <c r="AO29" i="628"/>
  <c r="AR30" i="628"/>
  <c r="AH119" i="471"/>
  <c r="AH109" i="471"/>
  <c r="M8" i="627"/>
  <c r="O8" i="627"/>
  <c r="M9" i="627"/>
  <c r="O9" i="627"/>
  <c r="O17" i="627"/>
  <c r="P17" i="627" s="1"/>
  <c r="Q17" i="627" s="1"/>
  <c r="R17" i="627" s="1"/>
  <c r="S17" i="627" s="1"/>
  <c r="U17" i="627" s="1"/>
  <c r="V17" i="627" s="1"/>
  <c r="W17" i="627" s="1"/>
  <c r="X17" i="627" s="1"/>
  <c r="Y17" i="627" s="1"/>
  <c r="Z17" i="627" s="1"/>
  <c r="AB17" i="627" s="1"/>
  <c r="AC17" i="627" s="1"/>
  <c r="AD17" i="627" s="1"/>
  <c r="L18" i="627"/>
  <c r="O18" i="627"/>
  <c r="L19" i="627"/>
  <c r="L20" i="627"/>
  <c r="L21" i="627"/>
  <c r="L23" i="627"/>
  <c r="AG24" i="627"/>
  <c r="AF23" i="627"/>
  <c r="L24" i="627"/>
  <c r="Q25" i="627"/>
  <c r="X25" i="627"/>
  <c r="AE24" i="627"/>
  <c r="L27" i="627"/>
  <c r="AG28" i="627"/>
  <c r="AF27" i="627"/>
  <c r="L28" i="627"/>
  <c r="Q29" i="627"/>
  <c r="X29" i="627"/>
  <c r="AE28" i="627"/>
  <c r="X92" i="471"/>
  <c r="M8" i="642" l="1"/>
  <c r="O8" i="642"/>
  <c r="M9" i="642"/>
  <c r="O9"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AG20" i="642"/>
  <c r="L21" i="642"/>
  <c r="AG21" i="642"/>
  <c r="L22" i="642"/>
  <c r="AG22" i="642"/>
  <c r="L23" i="642"/>
  <c r="AG23" i="642"/>
  <c r="L24" i="642"/>
  <c r="Q25" i="642"/>
  <c r="X25" i="642"/>
  <c r="AE24" i="642"/>
  <c r="AG24" i="642"/>
  <c r="AG25" i="642"/>
  <c r="AG26" i="642"/>
  <c r="L27" i="642"/>
  <c r="AG27" i="642"/>
  <c r="L28" i="642"/>
  <c r="Q29" i="642"/>
  <c r="X29" i="642"/>
  <c r="AE28" i="642"/>
  <c r="AG28" i="642"/>
  <c r="AG29" i="642"/>
  <c r="AG30" i="642"/>
  <c r="AG31" i="642"/>
  <c r="AG32" i="642"/>
  <c r="X244" i="471"/>
  <c r="M8" i="624" l="1"/>
  <c r="O8" i="624"/>
  <c r="M9" i="624"/>
  <c r="O9" i="624"/>
  <c r="N17" i="624"/>
  <c r="O17" i="624" s="1"/>
  <c r="P17" i="624" s="1"/>
  <c r="Q17" i="624" s="1"/>
  <c r="R17" i="624" s="1"/>
  <c r="S17" i="624" s="1"/>
  <c r="U17" i="624" s="1"/>
  <c r="V17" i="624" s="1"/>
  <c r="W17" i="624" s="1"/>
  <c r="X17" i="624" s="1"/>
  <c r="Y17" i="624" s="1"/>
  <c r="Z17" i="624" s="1"/>
  <c r="AB17" i="624" s="1"/>
  <c r="AC17" i="624" s="1"/>
  <c r="AD17" i="624" s="1"/>
  <c r="L18" i="624"/>
  <c r="O18" i="624"/>
  <c r="AG18" i="624"/>
  <c r="L19" i="624"/>
  <c r="AG19" i="624"/>
  <c r="L20" i="624"/>
  <c r="AG20" i="624"/>
  <c r="L21" i="624"/>
  <c r="AG21" i="624"/>
  <c r="L22" i="624"/>
  <c r="AG22" i="624"/>
  <c r="L23" i="624"/>
  <c r="AG23" i="624"/>
  <c r="L24" i="624"/>
  <c r="Q25" i="624"/>
  <c r="X25" i="624"/>
  <c r="AE24" i="624"/>
  <c r="AG24" i="624"/>
  <c r="AG25" i="624"/>
  <c r="AG26" i="624"/>
  <c r="L27" i="624"/>
  <c r="AG27" i="624"/>
  <c r="L28" i="624"/>
  <c r="Q29" i="624"/>
  <c r="X29" i="624"/>
  <c r="AE28" i="624"/>
  <c r="AG28" i="624"/>
  <c r="AG29" i="624"/>
  <c r="AG30" i="624"/>
  <c r="AG31" i="624"/>
  <c r="AG32" i="624"/>
  <c r="X38" i="471"/>
  <c r="H30" i="649"/>
  <c r="H29" i="649"/>
  <c r="H27" i="649"/>
  <c r="H26" i="649"/>
  <c r="H24" i="649"/>
  <c r="H23" i="649"/>
  <c r="H21" i="649"/>
  <c r="H20" i="649"/>
  <c r="H18" i="649"/>
  <c r="H17" i="649"/>
  <c r="H15" i="649"/>
  <c r="H14" i="649"/>
  <c r="H12" i="649"/>
  <c r="H11" i="649"/>
  <c r="H9" i="649"/>
  <c r="H8" i="649"/>
  <c r="H7" i="649"/>
  <c r="H30" i="645"/>
  <c r="H27" i="645"/>
  <c r="H26" i="645"/>
  <c r="H29" i="645"/>
  <c r="H24" i="645"/>
  <c r="H21" i="645"/>
  <c r="H20" i="645"/>
  <c r="H23" i="645"/>
  <c r="H18" i="645"/>
  <c r="H15" i="645"/>
  <c r="H14" i="645"/>
  <c r="H17" i="645"/>
  <c r="H12" i="645"/>
  <c r="H9" i="645"/>
  <c r="H8" i="645"/>
  <c r="F61" i="647"/>
  <c r="E61" i="647"/>
  <c r="F52" i="647"/>
  <c r="E52" i="647"/>
  <c r="F43" i="647"/>
  <c r="E43" i="647"/>
  <c r="F34" i="647"/>
  <c r="E34" i="647"/>
  <c r="F23" i="647"/>
  <c r="E23" i="647"/>
  <c r="F59" i="647"/>
  <c r="E59" i="647"/>
  <c r="F50" i="647"/>
  <c r="E50" i="647"/>
  <c r="F41" i="647"/>
  <c r="E41" i="647"/>
  <c r="F32" i="647"/>
  <c r="E32" i="647"/>
  <c r="F21" i="647"/>
  <c r="E21" i="647"/>
  <c r="F57" i="647"/>
  <c r="E57" i="647"/>
  <c r="F48" i="647"/>
  <c r="E48" i="647"/>
  <c r="F39" i="647"/>
  <c r="E39" i="647"/>
  <c r="F30" i="647"/>
  <c r="E30" i="647"/>
  <c r="F19" i="647"/>
  <c r="E19" i="647"/>
  <c r="F55" i="647"/>
  <c r="E55" i="647"/>
  <c r="F46" i="647"/>
  <c r="E46" i="647"/>
  <c r="F37" i="647"/>
  <c r="E37" i="647"/>
  <c r="F28" i="647"/>
  <c r="E28" i="647"/>
  <c r="F17" i="647"/>
  <c r="E17" i="647"/>
  <c r="H12" i="616"/>
  <c r="H9" i="616"/>
  <c r="H8" i="616"/>
  <c r="H12" i="637"/>
  <c r="H9" i="637"/>
  <c r="H8" i="637"/>
  <c r="H12" i="643"/>
  <c r="H9" i="643"/>
  <c r="H8" i="643"/>
  <c r="H12" i="634"/>
  <c r="H9" i="634"/>
  <c r="H8" i="634"/>
  <c r="R14" i="601"/>
  <c r="H13" i="649" s="1"/>
  <c r="R13" i="601"/>
  <c r="R12" i="601"/>
  <c r="P12" i="601"/>
  <c r="F31" i="649"/>
  <c r="F29" i="649"/>
  <c r="F22" i="649"/>
  <c r="F20" i="649"/>
  <c r="F18" i="649"/>
  <c r="F9" i="649"/>
  <c r="F30" i="649"/>
  <c r="F19" i="649"/>
  <c r="F10" i="649"/>
  <c r="F27" i="649"/>
  <c r="F25" i="649"/>
  <c r="F23" i="649"/>
  <c r="F16" i="649"/>
  <c r="F14" i="649"/>
  <c r="F12" i="649"/>
  <c r="F28" i="649"/>
  <c r="F26" i="649"/>
  <c r="F24" i="649"/>
  <c r="F15" i="649"/>
  <c r="F13" i="649"/>
  <c r="F11" i="649"/>
  <c r="F21" i="649"/>
  <c r="F17" i="649"/>
  <c r="F8" i="649"/>
  <c r="F26" i="645"/>
  <c r="F27" i="645"/>
  <c r="F30" i="645"/>
  <c r="F28" i="645"/>
  <c r="F31" i="645"/>
  <c r="F29" i="645"/>
  <c r="F20" i="645"/>
  <c r="F21" i="645"/>
  <c r="F24" i="645"/>
  <c r="F22" i="645"/>
  <c r="F25" i="645"/>
  <c r="F23" i="645"/>
  <c r="F14" i="645"/>
  <c r="F15" i="645"/>
  <c r="F18" i="645"/>
  <c r="F16" i="645"/>
  <c r="F19" i="645"/>
  <c r="F17" i="645"/>
  <c r="M14" i="601"/>
  <c r="M13" i="601"/>
  <c r="M12" i="601"/>
  <c r="B3" i="525"/>
  <c r="H19" i="645" l="1"/>
  <c r="H13" i="643"/>
  <c r="H25" i="645"/>
  <c r="H19" i="649"/>
  <c r="H13" i="645"/>
  <c r="H31" i="649"/>
  <c r="H13" i="634"/>
  <c r="H25" i="649"/>
  <c r="H13" i="637"/>
  <c r="H13" i="616"/>
  <c r="H31" i="645"/>
  <c r="F8" i="647" l="1"/>
  <c r="E8" i="647"/>
  <c r="F7" i="647"/>
  <c r="E7" i="647"/>
  <c r="H11" i="645"/>
  <c r="H7" i="645"/>
  <c r="F13" i="645"/>
  <c r="F10" i="645"/>
  <c r="F9" i="645"/>
  <c r="F12" i="645"/>
  <c r="F11" i="645"/>
  <c r="F8" i="645"/>
  <c r="O9" i="632" l="1"/>
  <c r="M9" i="632"/>
  <c r="O8" i="632"/>
  <c r="M8" i="632"/>
  <c r="N9" i="633"/>
  <c r="M9" i="633"/>
  <c r="N8" i="633"/>
  <c r="M8" i="633"/>
  <c r="O9" i="630"/>
  <c r="M9" i="630"/>
  <c r="O8" i="630"/>
  <c r="M8" i="630"/>
  <c r="O9" i="629"/>
  <c r="M9" i="629"/>
  <c r="O8" i="629"/>
  <c r="M8" i="629"/>
  <c r="O9" i="631"/>
  <c r="M9" i="631"/>
  <c r="O8" i="631"/>
  <c r="M8" i="631"/>
  <c r="O11" i="640"/>
  <c r="M11" i="640"/>
  <c r="O10" i="640"/>
  <c r="M10" i="640"/>
  <c r="O11" i="626"/>
  <c r="M11" i="626"/>
  <c r="O10" i="626"/>
  <c r="M10" i="626"/>
  <c r="O9" i="625"/>
  <c r="M9" i="625"/>
  <c r="O8" i="625"/>
  <c r="M8" i="625"/>
  <c r="E3" i="437"/>
  <c r="E2" i="437"/>
  <c r="B2" i="525"/>
  <c r="O18" i="632" l="1"/>
  <c r="P18" i="632" s="1"/>
  <c r="Q18" i="632" s="1"/>
  <c r="R18" i="632" s="1"/>
  <c r="S18" i="632" s="1"/>
  <c r="T18" i="632" s="1"/>
  <c r="V18" i="632" s="1"/>
  <c r="R24" i="632"/>
  <c r="L22" i="632"/>
  <c r="L23" i="632"/>
  <c r="L21" i="632"/>
  <c r="Y23" i="632"/>
  <c r="L20" i="632"/>
  <c r="L19" i="632"/>
  <c r="X18" i="632" l="1"/>
  <c r="M12" i="550"/>
  <c r="AG250" i="471" l="1"/>
  <c r="AG249" i="471"/>
  <c r="AG248" i="471"/>
  <c r="AG247" i="471"/>
  <c r="AG246" i="471"/>
  <c r="AG245" i="471"/>
  <c r="AG244" i="471"/>
  <c r="Q244" i="471"/>
  <c r="AG243" i="471"/>
  <c r="AG242" i="471"/>
  <c r="AG241" i="471"/>
  <c r="AG240" i="471"/>
  <c r="AG239" i="471"/>
  <c r="AG238" i="471"/>
  <c r="AG237" i="471"/>
  <c r="H11" i="643"/>
  <c r="H7" i="643"/>
  <c r="F9" i="643"/>
  <c r="L242" i="471"/>
  <c r="L240" i="471"/>
  <c r="F10" i="643"/>
  <c r="F11" i="643"/>
  <c r="L243" i="471"/>
  <c r="L237" i="471"/>
  <c r="F8" i="643"/>
  <c r="L238" i="471"/>
  <c r="L239" i="471"/>
  <c r="L241" i="471"/>
  <c r="F13" i="643"/>
  <c r="F12" i="643"/>
  <c r="AE243"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L26" i="640"/>
  <c r="L219" i="471"/>
  <c r="L221" i="471"/>
  <c r="L20" i="640"/>
  <c r="F10" i="641"/>
  <c r="L225" i="471"/>
  <c r="F9" i="641"/>
  <c r="X225" i="471"/>
  <c r="L24" i="640"/>
  <c r="F13" i="641"/>
  <c r="L21" i="640"/>
  <c r="L222" i="471"/>
  <c r="L22" i="640"/>
  <c r="F11" i="641"/>
  <c r="F8" i="641"/>
  <c r="L23" i="640"/>
  <c r="X26" i="640"/>
  <c r="F12" i="641"/>
  <c r="L223" i="471"/>
  <c r="L224" i="471"/>
  <c r="L220" i="471"/>
  <c r="V19" i="640" l="1"/>
  <c r="W19" i="640" s="1"/>
  <c r="AA197" i="471" l="1"/>
  <c r="AI196" i="471"/>
  <c r="R183" i="471"/>
  <c r="V119" i="471"/>
  <c r="AR110" i="471"/>
  <c r="AQ109" i="471"/>
  <c r="V109" i="471"/>
  <c r="Q149" i="471"/>
  <c r="Z148" i="471"/>
  <c r="Q131" i="471"/>
  <c r="Z130" i="471"/>
  <c r="Q92" i="471"/>
  <c r="AG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AG44" i="471"/>
  <c r="AG43" i="471"/>
  <c r="AG42" i="471"/>
  <c r="AG41" i="471"/>
  <c r="AG40" i="471"/>
  <c r="AG39" i="471"/>
  <c r="AG38" i="471"/>
  <c r="Q38" i="471"/>
  <c r="AG37" i="471"/>
  <c r="AG36" i="471"/>
  <c r="AG35" i="471"/>
  <c r="AG34" i="471"/>
  <c r="AG33" i="471"/>
  <c r="AG32" i="471"/>
  <c r="AG31" i="471"/>
  <c r="H11" i="639"/>
  <c r="H7" i="639"/>
  <c r="H11" i="638"/>
  <c r="H7" i="638"/>
  <c r="H11" i="637"/>
  <c r="H7" i="637"/>
  <c r="H11" i="636"/>
  <c r="H7" i="636"/>
  <c r="H11" i="635"/>
  <c r="H7" i="635"/>
  <c r="H11" i="634"/>
  <c r="H7" i="634"/>
  <c r="O17" i="630"/>
  <c r="P17" i="630" s="1"/>
  <c r="Q17" i="630" s="1"/>
  <c r="R17" i="630" s="1"/>
  <c r="S17" i="630" s="1"/>
  <c r="U17" i="630" s="1"/>
  <c r="V17" i="630" s="1"/>
  <c r="L148" i="471"/>
  <c r="F12" i="634"/>
  <c r="L182" i="471"/>
  <c r="L86" i="471"/>
  <c r="L69" i="471"/>
  <c r="L52" i="471"/>
  <c r="L106" i="471"/>
  <c r="F9" i="635"/>
  <c r="F8" i="637"/>
  <c r="L127" i="471"/>
  <c r="F8" i="634"/>
  <c r="L108" i="471"/>
  <c r="L33" i="471"/>
  <c r="X148" i="471"/>
  <c r="F12" i="637"/>
  <c r="L36" i="471"/>
  <c r="L72" i="471"/>
  <c r="L147" i="471"/>
  <c r="AO119" i="471"/>
  <c r="F10" i="634"/>
  <c r="L193" i="471"/>
  <c r="L104" i="471"/>
  <c r="L179" i="471"/>
  <c r="F9" i="637"/>
  <c r="L67" i="471"/>
  <c r="L144" i="471"/>
  <c r="L180" i="471"/>
  <c r="AE37" i="471"/>
  <c r="L90" i="471"/>
  <c r="L130" i="471"/>
  <c r="F10" i="638"/>
  <c r="F12" i="635"/>
  <c r="L165" i="471"/>
  <c r="L161" i="471"/>
  <c r="F12" i="638"/>
  <c r="L129" i="471"/>
  <c r="L126" i="471"/>
  <c r="L34" i="471"/>
  <c r="L31" i="471"/>
  <c r="L195" i="471"/>
  <c r="X73" i="471"/>
  <c r="X55" i="471"/>
  <c r="L119" i="471"/>
  <c r="F8" i="639"/>
  <c r="F11" i="639"/>
  <c r="L73" i="471"/>
  <c r="L32" i="471"/>
  <c r="L71" i="471"/>
  <c r="L49" i="471"/>
  <c r="F13" i="635"/>
  <c r="L164" i="471"/>
  <c r="F8" i="638"/>
  <c r="L35" i="471"/>
  <c r="AH196" i="471"/>
  <c r="F11" i="637"/>
  <c r="F9" i="634"/>
  <c r="F10" i="636"/>
  <c r="L163" i="471"/>
  <c r="L70" i="471"/>
  <c r="L125" i="471"/>
  <c r="L196" i="471"/>
  <c r="F13" i="636"/>
  <c r="F10" i="639"/>
  <c r="L87" i="471"/>
  <c r="L166" i="471"/>
  <c r="L143" i="471"/>
  <c r="L192" i="471"/>
  <c r="L50" i="471"/>
  <c r="AF90" i="471"/>
  <c r="L124" i="471"/>
  <c r="L91" i="471"/>
  <c r="L142" i="471"/>
  <c r="F11" i="635"/>
  <c r="Y165" i="471"/>
  <c r="AE91" i="471"/>
  <c r="F13" i="634"/>
  <c r="L53" i="471"/>
  <c r="L68" i="471"/>
  <c r="F9" i="639"/>
  <c r="F8" i="636"/>
  <c r="F13" i="639"/>
  <c r="F11" i="638"/>
  <c r="L103" i="471"/>
  <c r="L54" i="471"/>
  <c r="F12" i="639"/>
  <c r="F12" i="636"/>
  <c r="AP108" i="471"/>
  <c r="Y182" i="471"/>
  <c r="L51" i="471"/>
  <c r="F10" i="635"/>
  <c r="L160" i="471"/>
  <c r="F13" i="637"/>
  <c r="L37" i="471"/>
  <c r="L109" i="471"/>
  <c r="F9" i="638"/>
  <c r="L162" i="471"/>
  <c r="F9" i="636"/>
  <c r="Y129" i="471"/>
  <c r="L194" i="471"/>
  <c r="L55" i="471"/>
  <c r="L178" i="471"/>
  <c r="F11" i="636"/>
  <c r="L88" i="471"/>
  <c r="F11" i="634"/>
  <c r="L145" i="471"/>
  <c r="X130" i="471"/>
  <c r="F10" i="637"/>
  <c r="F8" i="635"/>
  <c r="X166" i="471"/>
  <c r="Y147" i="471"/>
  <c r="AO109" i="471"/>
  <c r="L181" i="471"/>
  <c r="L85" i="471"/>
  <c r="L105" i="471"/>
  <c r="F13" i="638"/>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19" i="625"/>
  <c r="L24" i="625"/>
  <c r="L23" i="625"/>
  <c r="L22" i="626"/>
  <c r="L21" i="625"/>
  <c r="X24" i="625"/>
  <c r="L18" i="625"/>
  <c r="L20" i="626"/>
  <c r="L25" i="626"/>
  <c r="L21" i="626"/>
  <c r="X26" i="626"/>
  <c r="L23" i="626"/>
  <c r="L20" i="625"/>
  <c r="L24" i="626"/>
  <c r="L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18" i="631"/>
  <c r="Y23" i="631"/>
  <c r="L19" i="630"/>
  <c r="L23" i="630"/>
  <c r="L20" i="631"/>
  <c r="L24" i="630"/>
  <c r="L19" i="631"/>
  <c r="L18" i="630"/>
  <c r="L23" i="631"/>
  <c r="L19" i="633"/>
  <c r="L20" i="633"/>
  <c r="Y23" i="630"/>
  <c r="L22" i="633"/>
  <c r="L21" i="631"/>
  <c r="L23" i="633"/>
  <c r="L20" i="630"/>
  <c r="L24" i="631"/>
  <c r="L21" i="630"/>
  <c r="X24" i="630"/>
  <c r="L21" i="633"/>
  <c r="L22" i="631"/>
  <c r="AH23" i="633"/>
  <c r="AG18" i="633" l="1"/>
  <c r="U17" i="631"/>
  <c r="Q25" i="629"/>
  <c r="Z24" i="629"/>
  <c r="O17" i="629"/>
  <c r="P17" i="629" s="1"/>
  <c r="Q17" i="629" s="1"/>
  <c r="R17" i="629" s="1"/>
  <c r="L24" i="629"/>
  <c r="L18" i="629"/>
  <c r="Y23" i="629"/>
  <c r="X24" i="629"/>
  <c r="L23" i="629"/>
  <c r="L19" i="629"/>
  <c r="L21" i="629"/>
  <c r="L20"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11" i="618"/>
  <c r="F9" i="614"/>
  <c r="M296" i="471"/>
  <c r="F12" i="614"/>
  <c r="M306" i="471"/>
  <c r="F8" i="614"/>
  <c r="F9" i="618"/>
  <c r="F337" i="471"/>
  <c r="F11" i="614"/>
  <c r="F12" i="616"/>
  <c r="F8" i="616"/>
  <c r="F13" i="618"/>
  <c r="F338" i="471"/>
  <c r="F10" i="617"/>
  <c r="F339" i="471"/>
  <c r="F10" i="616"/>
  <c r="M301" i="471"/>
  <c r="F340" i="471"/>
  <c r="F13" i="616"/>
  <c r="F10" i="614"/>
  <c r="F8" i="618"/>
  <c r="F13" i="614"/>
  <c r="F341" i="471"/>
  <c r="F12" i="618"/>
  <c r="F10" i="618"/>
  <c r="F9" i="617"/>
  <c r="F336" i="471"/>
  <c r="F11" i="616"/>
  <c r="F8" i="617"/>
  <c r="F13" i="617"/>
  <c r="F9" i="616"/>
  <c r="F12" i="617"/>
  <c r="F11" i="617"/>
</calcChain>
</file>

<file path=xl/sharedStrings.xml><?xml version="1.0" encoding="utf-8"?>
<sst xmlns="http://schemas.openxmlformats.org/spreadsheetml/2006/main" count="5040" uniqueCount="2292">
  <si>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</si>
  <si>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</si>
  <si>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</si>
  <si>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</si>
  <si>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</si>
  <si>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</si>
  <si>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</si>
  <si>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</si>
  <si>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</si>
  <si>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</si>
  <si>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</si>
  <si>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</si>
  <si>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</si>
  <si>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</si>
  <si>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</si>
  <si>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</si>
  <si>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</si>
  <si>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</si>
  <si>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</si>
  <si>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</si>
  <si>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</si>
  <si>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</si>
  <si>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</si>
  <si>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</si>
  <si>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</si>
  <si>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</si>
  <si>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</si>
  <si>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</si>
  <si>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</si>
  <si>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</si>
  <si>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</si>
  <si>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</si>
  <si>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</si>
  <si>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</si>
  <si>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</si>
  <si>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</si>
  <si>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</si>
  <si>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</si>
  <si>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</si>
  <si>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</si>
  <si>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</si>
  <si>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</si>
  <si>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</si>
  <si>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</si>
  <si>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</si>
  <si>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</si>
  <si>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</si>
  <si>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</si>
  <si>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</si>
  <si>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</si>
  <si>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</si>
  <si>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</si>
  <si>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</si>
  <si>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</si>
  <si>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</si>
  <si>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</si>
  <si>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</si>
  <si>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</si>
  <si>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</si>
  <si>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</si>
  <si>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</si>
  <si>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</si>
  <si>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</si>
  <si>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</si>
  <si>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</si>
  <si>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</si>
  <si>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</si>
  <si>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</si>
  <si>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</si>
  <si>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</si>
  <si>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</si>
  <si>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</si>
  <si>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</si>
  <si>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</si>
  <si>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</si>
  <si>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</si>
  <si>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</si>
  <si>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</si>
  <si>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</si>
  <si>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</si>
  <si>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</si>
  <si>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</si>
  <si>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</si>
  <si>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</si>
  <si>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</si>
  <si>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</si>
  <si>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</si>
  <si>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</si>
  <si>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</si>
  <si>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</si>
  <si>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</si>
  <si>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</si>
  <si>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</si>
  <si>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</si>
  <si>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</si>
  <si>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</si>
  <si>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</si>
  <si>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</si>
  <si>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</si>
  <si>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</si>
  <si>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</si>
  <si>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</si>
  <si>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</si>
  <si>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</si>
  <si>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</si>
  <si>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</si>
  <si>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</si>
  <si>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</si>
  <si>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</si>
  <si>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</si>
  <si>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</si>
  <si>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</si>
  <si>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</si>
  <si>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</si>
  <si>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</si>
  <si>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</si>
  <si>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</si>
  <si>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</si>
  <si>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</si>
  <si>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</si>
  <si>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</si>
  <si>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</si>
  <si>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</si>
  <si>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</si>
  <si>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</si>
  <si>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</si>
  <si>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</si>
  <si>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</si>
  <si>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</si>
  <si>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</si>
  <si>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</si>
  <si>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</si>
  <si>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</si>
  <si>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</si>
  <si>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</si>
  <si>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</si>
  <si>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</si>
  <si>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</si>
  <si>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</si>
  <si>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</si>
  <si>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</si>
  <si>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</si>
  <si>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</si>
  <si>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</si>
  <si>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</si>
  <si>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</si>
  <si>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</si>
  <si>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</si>
  <si>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</si>
  <si>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</si>
  <si>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</si>
  <si>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</si>
  <si>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</si>
  <si>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</si>
  <si>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</si>
  <si>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</si>
  <si>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</si>
  <si>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</si>
  <si>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</si>
  <si>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</si>
  <si>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</si>
  <si>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</si>
  <si>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</si>
  <si>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</si>
  <si>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</si>
  <si>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</si>
  <si>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</si>
  <si>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</si>
  <si>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</si>
  <si>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</si>
  <si>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</si>
  <si>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</si>
  <si>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</si>
  <si>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</si>
  <si>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</si>
  <si>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</si>
  <si>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</si>
  <si>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</si>
  <si>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</si>
  <si>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</si>
  <si>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</si>
  <si>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</si>
  <si>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</si>
  <si>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</si>
  <si>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</si>
  <si>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</si>
  <si>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</si>
  <si>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</si>
  <si>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</si>
  <si>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</si>
  <si>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</si>
  <si>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</si>
  <si>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</si>
  <si>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</si>
  <si>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</si>
  <si>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</si>
  <si>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</si>
  <si>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</si>
  <si>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</si>
  <si>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</si>
  <si>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</si>
  <si>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</si>
  <si>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</si>
  <si>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</si>
  <si>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</si>
  <si>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</si>
  <si>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</si>
  <si>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</si>
  <si>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</si>
  <si>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</si>
  <si>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</si>
  <si>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</si>
  <si>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</si>
  <si>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</si>
  <si>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</si>
  <si>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</si>
  <si>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</si>
  <si>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</si>
  <si>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</si>
  <si>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</si>
  <si>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</si>
  <si>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</si>
  <si>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</si>
  <si>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</si>
  <si>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</si>
  <si>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</si>
  <si>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</si>
  <si>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</si>
  <si>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</si>
  <si>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</si>
  <si>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</si>
  <si>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</si>
  <si>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</si>
  <si>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</si>
  <si>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</si>
  <si>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</si>
  <si>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</si>
  <si>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</si>
  <si>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</si>
  <si>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</si>
  <si>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</si>
  <si>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</si>
  <si>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</si>
  <si>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</si>
  <si>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</si>
  <si>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</si>
  <si>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</si>
  <si>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</si>
  <si>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</si>
  <si>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</si>
  <si>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</si>
  <si>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</si>
  <si>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</si>
  <si>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</si>
  <si>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</si>
  <si>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</si>
  <si>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</si>
  <si>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</si>
  <si>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</si>
  <si>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</si>
  <si>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</si>
  <si>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</si>
  <si>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</si>
  <si>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</si>
  <si>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</si>
  <si>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</si>
  <si>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</si>
  <si>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</si>
  <si>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</si>
  <si>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</si>
  <si>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</si>
  <si>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</si>
  <si>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</si>
  <si>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</si>
  <si>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</si>
  <si>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</si>
  <si>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</si>
  <si>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</si>
  <si>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</si>
  <si>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</si>
  <si>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</si>
  <si>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</si>
  <si>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</si>
  <si>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</si>
  <si>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</si>
  <si>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</si>
  <si>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</si>
  <si>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</si>
  <si>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</si>
  <si>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</si>
  <si>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</si>
  <si>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</si>
  <si>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</si>
  <si>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</si>
  <si>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</si>
  <si>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</si>
  <si>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</si>
  <si>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</si>
  <si>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</si>
  <si>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</si>
  <si>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</si>
  <si>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</si>
  <si>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</si>
  <si>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</si>
  <si>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</si>
  <si>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</si>
  <si>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</si>
  <si>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</si>
  <si>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</si>
  <si>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</si>
  <si>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</si>
  <si>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</si>
  <si>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</si>
  <si>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</si>
  <si>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</si>
  <si>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</si>
  <si>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</si>
  <si>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</si>
  <si>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</si>
  <si>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</si>
  <si>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</si>
  <si>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</si>
  <si>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</si>
  <si>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</si>
  <si>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</si>
  <si>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</si>
  <si>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</si>
  <si>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</si>
  <si>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</si>
  <si>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</si>
  <si>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</si>
  <si>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</si>
  <si>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</si>
  <si>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</si>
  <si>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</si>
  <si>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</si>
  <si>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</si>
  <si>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</si>
  <si>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</si>
  <si>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</si>
  <si>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</si>
  <si>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</si>
  <si>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</si>
  <si>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</si>
  <si>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</si>
  <si>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</si>
  <si>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</si>
  <si>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</si>
  <si>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</si>
  <si>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</si>
  <si>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</si>
  <si>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</si>
  <si>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</si>
  <si>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</si>
  <si>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</si>
  <si>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</si>
  <si>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</si>
  <si>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</si>
  <si>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</si>
  <si>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</si>
  <si>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</si>
  <si>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</si>
  <si>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</si>
  <si>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</si>
  <si>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</si>
  <si>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</si>
  <si>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</si>
  <si>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</si>
  <si>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</si>
  <si>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</si>
  <si>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</si>
  <si>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</si>
  <si>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</si>
  <si>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</si>
  <si>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</si>
  <si>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</si>
  <si>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</si>
  <si>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</si>
  <si>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</si>
  <si>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</si>
  <si>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</si>
  <si>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</si>
  <si>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</si>
  <si>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</si>
  <si>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</si>
  <si>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</si>
  <si>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</si>
  <si>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</si>
  <si>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</si>
  <si>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</si>
  <si>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</si>
  <si>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</si>
  <si>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</si>
  <si>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</si>
  <si>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</si>
  <si>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</si>
  <si>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</si>
  <si>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</si>
  <si>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</si>
  <si>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</si>
  <si>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</si>
  <si>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</si>
  <si>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</si>
  <si>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</si>
  <si>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</si>
  <si>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</si>
  <si>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</si>
  <si>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</si>
  <si>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</si>
  <si>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</si>
  <si>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</si>
  <si>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</si>
  <si>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</si>
  <si>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</si>
  <si>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</si>
  <si>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</si>
  <si>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</si>
  <si>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</si>
  <si>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</si>
  <si>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</si>
  <si>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</si>
  <si>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</si>
  <si>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</si>
  <si>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</si>
  <si>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</si>
  <si>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</si>
  <si>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</si>
  <si>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</si>
  <si>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</si>
  <si>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</si>
  <si>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</si>
  <si>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</si>
  <si>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</si>
  <si>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</si>
  <si>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</si>
  <si>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</si>
  <si>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</si>
  <si>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</si>
  <si>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</si>
  <si>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</si>
  <si>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</si>
  <si>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</si>
  <si>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</si>
  <si>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</si>
  <si>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</si>
  <si>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</si>
  <si>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</si>
  <si>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</si>
  <si>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</si>
  <si>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</si>
  <si>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</si>
  <si>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</si>
  <si>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</si>
  <si>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</si>
  <si>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</si>
  <si>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</si>
  <si>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</si>
  <si>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</si>
  <si>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</si>
  <si>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</si>
  <si>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</si>
  <si>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</si>
  <si>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</si>
  <si>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</si>
  <si>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</si>
  <si>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</si>
  <si>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</si>
  <si>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</si>
  <si>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</si>
  <si>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</si>
  <si>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</si>
  <si>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</si>
  <si>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</si>
  <si>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</si>
  <si>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</si>
  <si>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</si>
  <si>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</si>
  <si>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</si>
  <si>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</si>
  <si>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</si>
  <si>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</si>
  <si>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</si>
  <si>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</si>
  <si>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</si>
  <si>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</si>
  <si>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</si>
  <si>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</si>
  <si>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</si>
  <si>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</si>
  <si>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</si>
  <si>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</si>
  <si>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</si>
  <si>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</si>
  <si>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</si>
  <si>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</si>
  <si>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</si>
  <si>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</si>
  <si>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</si>
  <si>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</si>
  <si>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</si>
  <si>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</si>
  <si>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</si>
  <si>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</si>
  <si>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</si>
  <si>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</si>
  <si>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</si>
  <si>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</si>
  <si>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</si>
  <si>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</si>
  <si>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</si>
  <si>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</si>
  <si>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</si>
  <si>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</si>
  <si>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</si>
  <si>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</si>
  <si>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</si>
  <si>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</si>
  <si>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</si>
  <si>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</si>
  <si>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</si>
  <si>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</si>
  <si>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</si>
  <si>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</si>
  <si>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</si>
  <si>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</si>
  <si>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</si>
  <si>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</si>
  <si>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</si>
  <si>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</si>
  <si>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</si>
  <si>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</si>
  <si>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</si>
  <si>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</si>
  <si>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</si>
  <si>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</si>
  <si>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</si>
  <si>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</si>
  <si>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</si>
  <si>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</si>
  <si>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</si>
  <si>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</si>
  <si>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</si>
  <si>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</si>
  <si>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</si>
  <si>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</si>
  <si>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</si>
  <si>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</si>
  <si>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</si>
  <si>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</si>
  <si>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</si>
  <si>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</si>
  <si>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</si>
  <si>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</si>
  <si>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</si>
  <si>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</si>
  <si>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</si>
  <si>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</si>
  <si>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</si>
  <si>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</si>
  <si>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</si>
  <si>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</si>
  <si>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</si>
  <si>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</si>
  <si>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</si>
  <si>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</si>
  <si>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</si>
  <si>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</si>
  <si>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</si>
  <si>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</si>
  <si>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</si>
  <si>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</si>
  <si>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</si>
  <si>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</si>
  <si>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</si>
  <si>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</si>
  <si>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</si>
  <si>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</si>
  <si>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</si>
  <si>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</si>
  <si>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</si>
  <si>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</si>
  <si>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</si>
  <si>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</si>
  <si>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</si>
  <si>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</si>
  <si>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</si>
  <si>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</si>
  <si>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</si>
  <si>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</si>
  <si>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</si>
  <si>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</si>
  <si>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</si>
  <si>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</si>
  <si>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</si>
  <si>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</si>
  <si>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</si>
  <si>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</si>
  <si>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</si>
  <si>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</si>
  <si>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</si>
  <si>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</si>
  <si>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</si>
  <si>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</si>
  <si>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</si>
  <si>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</si>
  <si>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</si>
  <si>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</si>
  <si>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</si>
  <si>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</si>
  <si>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</si>
  <si>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</si>
  <si>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</si>
  <si>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</si>
  <si>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</si>
  <si>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</si>
  <si>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</si>
  <si>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</si>
  <si>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</si>
  <si>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</si>
  <si>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</si>
  <si>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</si>
  <si>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</si>
  <si>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</si>
  <si>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</si>
  <si>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</si>
  <si>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</si>
  <si>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</si>
  <si>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</si>
  <si>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</si>
  <si>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</si>
  <si>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</si>
  <si>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</si>
  <si>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</si>
  <si>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</si>
  <si>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</si>
  <si>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</si>
  <si>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</si>
  <si>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</si>
  <si>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</si>
  <si>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</si>
  <si>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</si>
  <si>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</si>
  <si>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</si>
  <si>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</si>
  <si>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</si>
  <si>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</si>
  <si>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</si>
  <si>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</si>
  <si>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</si>
  <si>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</si>
  <si>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</si>
  <si>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</si>
  <si>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</si>
  <si>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</si>
  <si>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</si>
  <si>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</si>
  <si>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</si>
  <si>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</si>
  <si>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</si>
  <si>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</si>
  <si>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</si>
  <si>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</si>
  <si>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</si>
  <si>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</si>
  <si>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</si>
  <si>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</si>
  <si>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</si>
  <si>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</si>
  <si>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</si>
  <si>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</si>
  <si>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</si>
  <si>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</si>
  <si>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</si>
  <si>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</si>
  <si>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</si>
  <si>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</si>
  <si>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</si>
  <si>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</si>
  <si>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</si>
  <si>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</si>
  <si>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</si>
  <si>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</si>
  <si>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</si>
  <si>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</si>
  <si>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</si>
  <si>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</si>
  <si>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</si>
  <si>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</si>
  <si>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</si>
  <si>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</si>
  <si>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</si>
  <si>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</si>
  <si>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</si>
  <si>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</si>
  <si>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</si>
  <si>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</si>
  <si>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</si>
  <si>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</si>
  <si>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</si>
  <si>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</si>
  <si>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</si>
  <si>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</si>
  <si>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</si>
  <si>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</si>
  <si>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</si>
  <si>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</si>
  <si>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</si>
  <si>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</si>
  <si>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</si>
  <si>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</si>
  <si>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</si>
  <si>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</si>
  <si>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</si>
  <si>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</si>
  <si>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</si>
  <si>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</si>
  <si>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</si>
  <si>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</si>
  <si>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</si>
  <si>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</si>
  <si>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</si>
  <si>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</si>
  <si>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</si>
  <si>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</si>
  <si>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</si>
  <si>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</si>
  <si>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</si>
  <si>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</si>
  <si>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</si>
  <si>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</si>
  <si>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</si>
  <si>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</si>
  <si>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</si>
  <si>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</si>
  <si>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</si>
  <si>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</si>
  <si>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</si>
  <si>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</si>
  <si>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</si>
  <si>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</si>
  <si>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</si>
  <si>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</si>
  <si>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</si>
  <si>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</si>
  <si>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</si>
  <si>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</si>
  <si>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</si>
  <si>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</si>
  <si>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</si>
  <si>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</si>
  <si>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</si>
  <si>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</si>
  <si>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</si>
  <si>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</si>
  <si>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</si>
  <si>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</si>
  <si>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</si>
  <si>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</si>
  <si>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</si>
  <si>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</si>
  <si>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Z:\RASKRYTIE INFORMATSII для РСТ\РАСКРЫТИЕ ТЕПЛО\РАСКРЫТИЕ ПРЕДЛОЖЕНИЙ ТАРИФА ТЭ\ПРЕДЛОЖЕНИЕ 2021\FAS.JKH.OPEN.INFO.REQUEST.WARM(v1.0).BKP..xlsb</t>
  </si>
  <si>
    <t>Резервная копия создана: Z:\RASKRYTIE INFORMATSII для РСТ\РАСКРЫТИЕ ТЕПЛО\РАСКРЫТИЕ ПРЕДЛОЖЕНИЙ ТАРИФА ТЭ\ПРЕДЛОЖЕНИЕ 2021\FAS.JKH.OPEN.INFO.REQUEST.WARM(v1.0).BKP..xlsb</t>
  </si>
  <si>
    <t>Создание книги для установки обновлений...</t>
  </si>
  <si>
    <t>Файл обновления загружен: Z:\RASKRYTIE INFORMATSII для РСТ\РАСКРЫТИЕ ТЕПЛО\РАСКРЫТИЕ ПРЕДЛОЖЕНИЙ ТАРИФА ТЭ\ПРЕДЛОЖЕНИЕ 2021\UPDATE.FAS.JKH.OPEN.INFO.REQUEST.WARM.TO.1.0.2.76.xls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</si>
  <si>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</si>
  <si>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</si>
  <si>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</si>
  <si>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Нет доступных обновлений для отчёта с кодом FAS.JKH.OPEN.INFO.REQUEST.WARM!</t>
  </si>
  <si>
    <t>28.04.2020</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</si>
  <si>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</si>
  <si>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</si>
  <si>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</si>
  <si>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</si>
  <si>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</si>
  <si>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</si>
  <si>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</si>
  <si>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</si>
  <si>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</si>
  <si>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</si>
  <si>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</si>
  <si>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</si>
  <si>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</si>
  <si>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</si>
  <si>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</si>
  <si>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</si>
  <si>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</si>
  <si>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</si>
  <si>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</si>
  <si>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</si>
  <si>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</si>
  <si>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</si>
  <si>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</si>
  <si>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</si>
  <si>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</si>
  <si>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</si>
  <si>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</si>
  <si>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</si>
  <si>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</si>
  <si>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</si>
  <si>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</si>
  <si>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</si>
  <si>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</si>
  <si>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</si>
  <si>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</si>
  <si>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</si>
  <si>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</si>
  <si>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</si>
  <si>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</si>
  <si>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</si>
  <si>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</si>
  <si>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</si>
  <si>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</si>
  <si>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</si>
  <si>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</si>
  <si>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</si>
  <si>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</si>
  <si>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</si>
  <si>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</si>
  <si>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</si>
  <si>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</si>
  <si>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</si>
  <si>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</si>
  <si>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</si>
  <si>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</si>
  <si>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</si>
  <si>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</si>
  <si>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</si>
  <si>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</si>
  <si>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</si>
  <si>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</si>
  <si>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</si>
  <si>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</si>
  <si>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</si>
  <si>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</si>
  <si>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</si>
  <si>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</si>
  <si>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</si>
  <si>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</si>
  <si>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</si>
  <si>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</si>
  <si>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</si>
  <si>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</si>
  <si>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</si>
  <si>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</si>
  <si>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</si>
  <si>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</si>
  <si>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</si>
  <si>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</si>
  <si>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</si>
  <si>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</si>
  <si>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</si>
  <si>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</si>
  <si>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</si>
  <si>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</si>
  <si>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</si>
  <si>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</si>
  <si>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</si>
  <si>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</si>
  <si>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</si>
  <si>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</si>
  <si>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</si>
  <si>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</si>
  <si>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</si>
  <si>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</si>
  <si>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</si>
  <si>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</si>
  <si>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</si>
  <si>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</si>
  <si>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</si>
  <si>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</si>
  <si>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</si>
  <si>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</si>
  <si>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</si>
  <si>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</si>
  <si>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</si>
  <si>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</si>
  <si>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</si>
  <si>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</si>
  <si>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</si>
  <si>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</si>
  <si>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</si>
  <si>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</si>
  <si>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</si>
  <si>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</si>
  <si>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</si>
  <si>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</si>
  <si>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</si>
  <si>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</si>
  <si>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</si>
  <si>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</si>
  <si>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</si>
  <si>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</si>
  <si>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</si>
  <si>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</si>
  <si>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</si>
  <si>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</si>
  <si>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</si>
  <si>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</si>
  <si>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</si>
  <si>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</si>
  <si>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</si>
  <si>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</si>
  <si>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</si>
  <si>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</si>
  <si>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</si>
  <si>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</si>
  <si>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</si>
  <si>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</si>
  <si>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</si>
  <si>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</si>
  <si>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</si>
  <si>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</si>
  <si>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</si>
  <si>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</si>
  <si>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</si>
  <si>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</si>
  <si>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</si>
  <si>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</si>
  <si>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</si>
  <si>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</si>
  <si>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</si>
  <si>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</si>
  <si>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</si>
  <si>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</si>
  <si>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</si>
  <si>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</si>
  <si>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</si>
  <si>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</si>
  <si>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</si>
  <si>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</si>
  <si>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</si>
  <si>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</si>
  <si>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</si>
  <si>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</si>
  <si>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</si>
  <si>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</si>
  <si>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</si>
  <si>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</si>
  <si>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</si>
  <si>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</si>
  <si>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</si>
  <si>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</si>
  <si>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</si>
  <si>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</si>
  <si>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</si>
  <si>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</si>
  <si>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</si>
  <si>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</si>
  <si>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</si>
  <si>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</si>
  <si>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</si>
  <si>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</si>
  <si>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</si>
  <si>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</si>
  <si>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</si>
  <si>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</si>
  <si>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</si>
  <si>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</si>
  <si>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</si>
  <si>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</si>
  <si>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</si>
  <si>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</si>
  <si>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</si>
  <si>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</si>
  <si>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</si>
  <si>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</si>
  <si>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</si>
  <si>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</si>
  <si>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</si>
  <si>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</si>
  <si>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</si>
  <si>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</si>
  <si>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</si>
  <si>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</si>
  <si>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</si>
  <si>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</si>
  <si>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</si>
  <si>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</si>
  <si>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</si>
  <si>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</si>
  <si>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</si>
  <si>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</si>
  <si>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</si>
  <si>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</si>
  <si>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</si>
  <si>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</si>
  <si>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</si>
  <si>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</si>
  <si>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</si>
  <si>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</si>
  <si>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</si>
  <si>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</si>
  <si>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</si>
  <si>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</si>
  <si>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</si>
  <si>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</si>
  <si>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</si>
  <si>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</si>
  <si>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</si>
  <si>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</si>
  <si>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</si>
  <si>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</si>
  <si>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</si>
  <si>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</si>
  <si>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</si>
  <si>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</si>
  <si>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</si>
  <si>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</si>
  <si>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</si>
  <si>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</si>
  <si>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</si>
  <si>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</si>
  <si>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</si>
  <si>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</si>
  <si>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</si>
  <si>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</si>
  <si>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</si>
  <si>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</si>
  <si>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</si>
  <si>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</si>
  <si>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</si>
  <si>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</si>
  <si>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</si>
  <si>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</si>
  <si>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</si>
  <si>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</si>
  <si>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</si>
  <si>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</si>
  <si>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</si>
  <si>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</si>
  <si>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</si>
  <si>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</si>
  <si>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</si>
  <si>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</si>
  <si>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</si>
  <si>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</si>
  <si>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</si>
  <si>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</si>
  <si>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</si>
  <si>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</si>
  <si>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</si>
  <si>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</si>
  <si>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</si>
  <si>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</si>
  <si>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</si>
  <si>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</si>
  <si>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</si>
  <si>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</si>
  <si>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</si>
  <si>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</si>
  <si>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</si>
  <si>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</si>
  <si>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</si>
  <si>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</si>
  <si>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</si>
  <si>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</si>
  <si>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</si>
  <si>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</si>
  <si>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</si>
  <si>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</si>
  <si>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</si>
  <si>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</si>
  <si>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</si>
  <si>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</si>
  <si>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</si>
  <si>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</si>
  <si>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</si>
  <si>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</si>
  <si>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</si>
  <si>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</si>
  <si>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</si>
  <si>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</si>
  <si>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</si>
  <si>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</si>
  <si>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</si>
  <si>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</si>
  <si>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</si>
  <si>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</si>
  <si>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</si>
  <si>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</si>
  <si>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</si>
  <si>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</si>
  <si>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</si>
  <si>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</si>
  <si>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</si>
  <si>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</si>
  <si>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</si>
  <si>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</si>
  <si>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</si>
  <si>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</si>
  <si>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</si>
  <si>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</si>
  <si>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</si>
  <si>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</si>
  <si>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</si>
  <si>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</si>
  <si>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</si>
  <si>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</si>
  <si>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</si>
  <si>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</si>
  <si>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</si>
  <si>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</si>
  <si>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</si>
  <si>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</si>
  <si>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</si>
  <si>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</si>
  <si>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</si>
  <si>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</si>
  <si>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</si>
  <si>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</si>
  <si>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</si>
  <si>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</si>
  <si>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</si>
  <si>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</si>
  <si>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</si>
  <si>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</si>
  <si>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</si>
  <si>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</si>
  <si>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</si>
  <si>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</si>
  <si>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</si>
  <si>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</si>
  <si>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</si>
  <si>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</si>
  <si>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</si>
  <si>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</si>
  <si>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</si>
  <si>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</si>
  <si>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</si>
  <si>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</si>
  <si>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</si>
  <si>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</si>
  <si>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</si>
  <si>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</si>
  <si>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</si>
  <si>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</si>
  <si>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</si>
  <si>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</si>
  <si>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</si>
  <si>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</si>
  <si>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</si>
  <si>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</si>
  <si>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</si>
  <si>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</si>
  <si>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</si>
  <si>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</si>
  <si>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</si>
  <si>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</si>
  <si>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</si>
  <si>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</si>
  <si>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</si>
  <si>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</si>
  <si>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</si>
  <si>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</si>
  <si>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</si>
  <si>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</si>
  <si>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</si>
  <si>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</si>
  <si>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</si>
  <si>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</si>
  <si>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</si>
  <si>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</si>
  <si>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</si>
  <si>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</si>
  <si>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</si>
  <si>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</si>
  <si>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</si>
  <si>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</si>
  <si>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</si>
  <si>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</si>
  <si>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</si>
  <si>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</si>
  <si>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</si>
  <si>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</si>
  <si>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</si>
  <si>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</si>
  <si>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</si>
  <si>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</si>
  <si>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</si>
  <si>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</si>
  <si>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</si>
  <si>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</si>
  <si>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</si>
  <si>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</si>
  <si>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</si>
  <si>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</si>
  <si>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</si>
  <si>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</si>
  <si>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</si>
  <si>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</si>
  <si>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</si>
  <si>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</si>
  <si>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</si>
  <si>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</si>
  <si>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</si>
  <si>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</si>
  <si>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</si>
  <si>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</si>
  <si>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</si>
  <si>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</si>
  <si>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</si>
  <si>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</si>
  <si>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</si>
  <si>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</si>
  <si>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</si>
  <si>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</si>
  <si>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</si>
  <si>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</si>
  <si>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</si>
  <si>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</si>
  <si>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</si>
  <si>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</si>
  <si>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</si>
  <si>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</si>
  <si>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</si>
  <si>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</si>
  <si>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</si>
  <si>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</si>
  <si>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</si>
  <si>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</si>
  <si>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</si>
  <si>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</si>
  <si>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</si>
  <si>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</si>
  <si>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</si>
  <si>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</si>
  <si>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</si>
  <si>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</si>
  <si>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</si>
  <si>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</si>
  <si>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</si>
  <si>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</si>
  <si>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</si>
  <si>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</si>
  <si>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</si>
  <si>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</si>
  <si>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</si>
  <si>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</si>
  <si>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</si>
  <si>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</si>
  <si>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</si>
  <si>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</si>
  <si>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</si>
  <si>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</si>
  <si>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</si>
  <si>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</si>
  <si>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</si>
  <si>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</si>
  <si>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</si>
  <si>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</si>
  <si>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</si>
  <si>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</si>
  <si>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</si>
  <si>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</si>
  <si>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</si>
  <si>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</si>
  <si>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</si>
  <si>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</si>
  <si>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</si>
  <si>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</si>
  <si>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</si>
  <si>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</si>
  <si>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</si>
  <si>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</si>
  <si>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</si>
  <si>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</si>
  <si>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</si>
  <si>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</si>
  <si>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</si>
  <si>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</si>
  <si>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</si>
  <si>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</si>
  <si>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</si>
  <si>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</si>
  <si>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</si>
  <si>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</si>
  <si>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</si>
  <si>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</si>
  <si>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</si>
  <si>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</si>
  <si>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</si>
  <si>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</si>
  <si>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</si>
  <si>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</si>
  <si>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</si>
  <si>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</si>
  <si>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</si>
  <si>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</si>
  <si>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</si>
  <si>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</si>
  <si>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</si>
  <si>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</si>
  <si>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</si>
  <si>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</si>
  <si>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</si>
  <si>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</si>
  <si>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</si>
  <si>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</si>
  <si>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</si>
  <si>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</si>
  <si>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</si>
  <si>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</si>
  <si>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</si>
  <si>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</si>
  <si>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</si>
  <si>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</si>
  <si>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</si>
  <si>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</si>
  <si>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</si>
  <si>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</si>
  <si>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</si>
  <si>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</si>
  <si>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</si>
  <si>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</si>
  <si>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</si>
  <si>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</si>
  <si>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</si>
  <si>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</si>
  <si>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</si>
  <si>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</si>
  <si>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</si>
  <si>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</si>
  <si>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</si>
  <si>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</si>
  <si>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</si>
  <si>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</si>
  <si>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</si>
  <si>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</si>
  <si>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</si>
  <si>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</si>
  <si>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</si>
  <si>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</si>
  <si>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</si>
  <si>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</si>
  <si>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</si>
  <si>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</si>
  <si>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</si>
  <si>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</si>
  <si>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</si>
  <si>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</si>
  <si>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</si>
  <si>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</si>
  <si>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</si>
  <si>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</si>
  <si>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</si>
  <si>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</si>
  <si>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</si>
  <si>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</si>
  <si>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</si>
  <si>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</si>
  <si>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</si>
  <si>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</si>
  <si>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</si>
  <si>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</si>
  <si>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</si>
  <si>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</si>
  <si>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</si>
  <si>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</si>
  <si>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</si>
  <si>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</si>
  <si>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</si>
  <si>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</si>
  <si>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</si>
  <si>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</si>
  <si>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</si>
  <si>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</si>
  <si>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</si>
  <si>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</si>
  <si>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</si>
  <si>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</si>
  <si>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</si>
  <si>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</si>
  <si>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</si>
  <si>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</si>
  <si>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</si>
  <si>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</si>
  <si>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</si>
  <si>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</si>
  <si>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</si>
  <si>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</si>
  <si>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</si>
  <si>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</si>
  <si>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</si>
  <si>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</si>
  <si>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</si>
  <si>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</si>
  <si>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</si>
  <si>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</si>
  <si>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</si>
  <si>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</si>
  <si>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</si>
  <si>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</si>
  <si>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</si>
  <si>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</si>
  <si>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</si>
  <si>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</si>
  <si>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</si>
  <si>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</si>
  <si>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</si>
  <si>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</si>
  <si>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</si>
  <si>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</si>
  <si>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</si>
  <si>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</si>
  <si>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</si>
  <si>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</si>
  <si>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</si>
  <si>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</si>
  <si>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</si>
  <si>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</si>
  <si>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</si>
  <si>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</si>
  <si>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</si>
  <si>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</si>
  <si>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</si>
  <si>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</si>
  <si>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</si>
  <si>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</si>
  <si>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</si>
  <si>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</si>
  <si>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</si>
  <si>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</si>
  <si>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</si>
  <si>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</si>
  <si>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</si>
  <si>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</si>
  <si>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</si>
  <si>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</si>
  <si>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</si>
  <si>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</si>
  <si>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</si>
  <si>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</si>
  <si>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</si>
  <si>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</si>
  <si>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</si>
  <si>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</si>
  <si>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</si>
  <si>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</si>
  <si>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</si>
  <si>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</si>
  <si>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</si>
  <si>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</si>
  <si>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</si>
  <si>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</si>
  <si>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</si>
  <si>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</si>
  <si>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</si>
  <si>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</si>
  <si>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</si>
  <si>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</si>
  <si>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</si>
  <si>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</si>
  <si>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</si>
  <si>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</si>
  <si>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</si>
  <si>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</si>
  <si>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</si>
  <si>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</si>
  <si>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</si>
  <si>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</si>
  <si>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</si>
  <si>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</si>
  <si>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</si>
  <si>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</si>
  <si>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</si>
  <si>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</si>
  <si>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</si>
  <si>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</si>
  <si>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</si>
  <si>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</si>
  <si>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</si>
  <si>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</si>
  <si>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</si>
  <si>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</si>
  <si>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</si>
  <si>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</si>
  <si>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</si>
  <si>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</si>
  <si>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</si>
  <si>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</si>
  <si>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</si>
  <si>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</si>
  <si>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</si>
  <si>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</si>
  <si>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</si>
  <si>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</si>
  <si>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</si>
  <si>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</si>
  <si>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</si>
  <si>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</si>
  <si>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</si>
  <si>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</si>
  <si>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</si>
  <si>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</si>
  <si>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</si>
  <si>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</si>
  <si>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</si>
  <si>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</si>
  <si>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</si>
  <si>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</si>
  <si>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</si>
  <si>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</si>
  <si>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</si>
  <si>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</si>
  <si>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</si>
  <si>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</si>
  <si>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</si>
  <si>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</si>
  <si>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</si>
  <si>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</si>
  <si>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</si>
  <si>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</si>
  <si>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</si>
  <si>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</si>
  <si>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</si>
  <si>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</si>
  <si>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</si>
  <si>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</si>
  <si>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</si>
  <si>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</si>
  <si>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</si>
  <si>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</si>
  <si>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</si>
  <si>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</si>
  <si>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</si>
  <si>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</si>
  <si>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</si>
  <si>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</si>
  <si>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</si>
  <si>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</si>
  <si>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</si>
  <si>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</si>
  <si>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</si>
  <si>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</si>
  <si>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</si>
  <si>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</si>
  <si>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</si>
  <si>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</si>
  <si>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</si>
  <si>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</si>
  <si>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</si>
  <si>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</si>
  <si>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</si>
  <si>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</si>
  <si>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</si>
  <si>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</si>
  <si>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</si>
  <si>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</si>
  <si>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</si>
  <si>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</si>
  <si>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</si>
  <si>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</si>
  <si>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</si>
  <si>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</si>
  <si>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</si>
  <si>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</si>
  <si>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</si>
  <si>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</si>
  <si>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</si>
  <si>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</si>
  <si>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</si>
  <si>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</si>
  <si>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</si>
  <si>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</si>
  <si>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</si>
  <si>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</si>
  <si>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</si>
  <si>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</si>
  <si>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</si>
  <si>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</si>
  <si>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</si>
  <si>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</si>
  <si>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</si>
  <si>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</si>
  <si>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</si>
  <si>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</si>
  <si>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</si>
  <si>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</si>
  <si>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</si>
  <si>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</si>
  <si>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</si>
  <si>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</si>
  <si>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</si>
  <si>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</si>
  <si>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</si>
  <si>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</si>
  <si>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</si>
  <si>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</si>
  <si>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</si>
  <si>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</si>
  <si>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</si>
  <si>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</si>
  <si>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</si>
  <si>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</si>
  <si>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</si>
  <si>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</si>
  <si>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</si>
  <si>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</si>
  <si>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</si>
  <si>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</si>
  <si>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</si>
  <si>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</si>
  <si>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</si>
  <si>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</si>
  <si>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</si>
  <si>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</si>
  <si>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</si>
  <si>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</si>
  <si>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</si>
  <si>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</si>
  <si>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</si>
  <si>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</si>
  <si>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</si>
  <si>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</si>
  <si>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</si>
  <si>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</si>
  <si>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</si>
  <si>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</si>
  <si>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</si>
  <si>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</si>
  <si>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</si>
  <si>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</si>
  <si>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</si>
  <si>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</si>
  <si>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</si>
  <si>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</si>
  <si>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</si>
  <si>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</si>
  <si>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</si>
  <si>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</si>
  <si>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</si>
  <si>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</si>
  <si>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</si>
  <si>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</si>
  <si>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</si>
  <si>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</si>
  <si>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</si>
  <si>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</si>
  <si>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</si>
  <si>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</si>
  <si>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</si>
  <si>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</si>
  <si>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</si>
  <si>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</si>
  <si>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</si>
  <si>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</si>
  <si>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</si>
  <si>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</si>
  <si>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</si>
  <si>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</si>
  <si>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</si>
  <si>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</si>
  <si>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</si>
  <si>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</si>
  <si>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</si>
  <si>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</si>
  <si>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</si>
  <si>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</si>
  <si>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</si>
  <si>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</si>
  <si>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</si>
  <si>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</si>
  <si>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</si>
  <si>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</si>
  <si>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</si>
  <si>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</si>
  <si>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</si>
  <si>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</si>
  <si>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</si>
  <si>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</si>
  <si>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</si>
  <si>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</si>
  <si>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</si>
  <si>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</si>
  <si>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</si>
  <si>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</si>
  <si>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</si>
  <si>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</si>
  <si>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</si>
  <si>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</si>
  <si>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</si>
  <si>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</si>
  <si>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</si>
  <si>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</si>
  <si>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</si>
  <si>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</si>
  <si>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</si>
  <si>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</si>
  <si>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</si>
  <si>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</si>
  <si>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</si>
  <si>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</si>
  <si>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</si>
  <si>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</si>
  <si>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</si>
  <si>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</si>
  <si>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</si>
  <si>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</si>
  <si>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</si>
  <si>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</si>
  <si>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</si>
  <si>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</si>
  <si>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</si>
  <si>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</si>
  <si>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</si>
  <si>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</si>
  <si>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</si>
  <si>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</si>
  <si>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</si>
  <si>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</si>
  <si>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</si>
  <si>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</si>
  <si>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</si>
  <si>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</si>
  <si>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</si>
  <si>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</si>
  <si>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</si>
  <si>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</si>
  <si>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</si>
  <si>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</si>
  <si>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</si>
  <si>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</si>
  <si>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</si>
  <si>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</si>
  <si>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</si>
  <si>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</si>
  <si>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</si>
  <si>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</si>
  <si>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</si>
  <si>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</si>
  <si>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</si>
  <si>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</si>
  <si>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</si>
  <si>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</si>
  <si>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</si>
  <si>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</si>
  <si>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</si>
  <si>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</si>
  <si>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</si>
  <si>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</si>
  <si>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</si>
  <si>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</si>
  <si>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</si>
  <si>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</si>
  <si>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</si>
  <si>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</si>
  <si>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</si>
  <si>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</si>
  <si>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</si>
  <si>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</si>
  <si>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</si>
  <si>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</si>
  <si>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</si>
  <si>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</si>
  <si>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</si>
  <si>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</si>
  <si>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</si>
  <si>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</si>
  <si>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</si>
  <si>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</si>
  <si>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</si>
  <si>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</si>
  <si>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</si>
  <si>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</si>
  <si>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</si>
  <si>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</si>
  <si>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</si>
  <si>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</si>
  <si>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</si>
  <si>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</si>
  <si>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</si>
  <si>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</si>
  <si>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</si>
  <si>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</si>
  <si>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</si>
  <si>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</si>
  <si>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</si>
  <si>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</si>
  <si>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</si>
  <si>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</si>
  <si>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</si>
  <si>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</si>
  <si>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</si>
  <si>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</si>
  <si>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</si>
  <si>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</si>
  <si>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</si>
  <si>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</si>
  <si>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</si>
  <si>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</si>
  <si>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</si>
  <si>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</si>
  <si>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</si>
  <si>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</si>
  <si>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</si>
  <si>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</si>
  <si>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</si>
  <si>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</si>
  <si>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</si>
  <si>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</si>
  <si>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</si>
  <si>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</si>
  <si>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</si>
  <si>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</si>
  <si>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</si>
  <si>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</si>
  <si>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</si>
  <si>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</si>
  <si>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</si>
  <si>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</si>
  <si>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</si>
  <si>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</si>
  <si>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</si>
  <si>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</si>
  <si>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</si>
  <si>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</si>
  <si>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</si>
  <si>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</si>
  <si>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</si>
  <si>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</si>
  <si>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</si>
  <si>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</si>
  <si>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</si>
  <si>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</si>
  <si>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</si>
  <si>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</si>
  <si>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</si>
  <si>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</si>
  <si>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</si>
  <si>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</si>
  <si>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</si>
  <si>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</si>
  <si>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</si>
  <si>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</si>
  <si>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</si>
  <si>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</si>
  <si>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</si>
  <si>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</si>
  <si>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</si>
  <si>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</si>
  <si>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</si>
  <si>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</si>
  <si>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</si>
  <si>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</si>
  <si>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</si>
  <si>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</si>
  <si>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</si>
  <si>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</si>
  <si>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</si>
  <si>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</si>
  <si>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</si>
  <si>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</si>
  <si>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</si>
  <si>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</si>
  <si>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</si>
  <si>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</si>
  <si>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</si>
  <si>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</si>
  <si>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</si>
  <si>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</si>
  <si>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</si>
  <si>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</si>
  <si>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</si>
  <si>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</si>
  <si>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</si>
  <si>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</si>
  <si>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</si>
  <si>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</si>
  <si>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</si>
  <si>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</si>
  <si>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</si>
  <si>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</si>
  <si>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</si>
  <si>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</si>
  <si>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</si>
  <si>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</si>
  <si>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</si>
  <si>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</si>
  <si>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</si>
  <si>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</si>
  <si>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</si>
  <si>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</si>
  <si>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</si>
  <si>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</si>
  <si>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</si>
  <si>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</si>
  <si>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</si>
  <si>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</si>
  <si>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</si>
  <si>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</si>
  <si>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</si>
  <si>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</si>
  <si>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</si>
  <si>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</si>
  <si>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</si>
  <si>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</si>
  <si>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</si>
  <si>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</si>
  <si>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</si>
  <si>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</si>
  <si>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</si>
  <si>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</si>
  <si>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</si>
  <si>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</si>
  <si>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</si>
  <si>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</si>
  <si>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</si>
  <si>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</si>
  <si>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</si>
  <si>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</si>
  <si>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</si>
  <si>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</si>
  <si>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</si>
  <si>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</si>
  <si>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</si>
  <si>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</si>
  <si>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</si>
  <si>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</si>
  <si>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</si>
  <si>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</si>
  <si>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</si>
  <si>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</si>
  <si>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</si>
  <si>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</si>
  <si>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</si>
  <si>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</si>
  <si>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</si>
  <si>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</si>
  <si>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</si>
  <si>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</si>
  <si>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</si>
  <si>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</si>
  <si>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</si>
  <si>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</si>
  <si>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</si>
  <si>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</si>
  <si>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</si>
  <si>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</si>
  <si>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</si>
  <si>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</si>
  <si>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</si>
  <si>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</si>
  <si>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</si>
  <si>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</si>
  <si>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</si>
  <si>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</si>
  <si>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</si>
  <si>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</si>
  <si>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</si>
  <si>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</si>
  <si>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</si>
  <si>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</si>
  <si>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</si>
  <si>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</si>
  <si>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</si>
  <si>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</si>
  <si>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</si>
  <si>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</si>
  <si>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</si>
  <si>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</si>
  <si>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</si>
  <si>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</si>
  <si>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</si>
  <si>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</si>
  <si>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</si>
  <si>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</si>
  <si>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</si>
  <si>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</si>
  <si>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</si>
  <si>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</si>
  <si>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</si>
  <si>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</si>
  <si>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26436852</t>
  </si>
  <si>
    <t>ООО "Ареал"</t>
  </si>
  <si>
    <t>6167081858</t>
  </si>
  <si>
    <t>31351556</t>
  </si>
  <si>
    <t>ООО "ВОЛГОДОНСКАЯ ТЭЦ-1"</t>
  </si>
  <si>
    <t>6143098108</t>
  </si>
  <si>
    <t>614301001</t>
  </si>
  <si>
    <t>28485857</t>
  </si>
  <si>
    <t>ООО "Вавилон-Сервис"</t>
  </si>
  <si>
    <t>6161045243</t>
  </si>
  <si>
    <t>616101001</t>
  </si>
  <si>
    <t>30897159</t>
  </si>
  <si>
    <t>ООО "Волгодонская тепловая генерация"</t>
  </si>
  <si>
    <t>6143088300</t>
  </si>
  <si>
    <t>01-01-2017 00:00:00</t>
  </si>
  <si>
    <t>28422605</t>
  </si>
  <si>
    <t>ООО "Волгодонские тепловые сети"</t>
  </si>
  <si>
    <t>6143081351</t>
  </si>
  <si>
    <t>31-05-2013 00:00:00</t>
  </si>
  <si>
    <t>27946514</t>
  </si>
  <si>
    <t>ООО "Донская тепловая компания"</t>
  </si>
  <si>
    <t>6168056942</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</si>
  <si>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</si>
  <si>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</si>
  <si>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</si>
  <si>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</si>
  <si>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</si>
  <si>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</si>
  <si>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</si>
  <si>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</si>
  <si>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</si>
  <si>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</si>
  <si>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</si>
  <si>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30916594</t>
  </si>
  <si>
    <t>6168014188</t>
  </si>
  <si>
    <t>28943166</t>
  </si>
  <si>
    <t>ООО "КОВЧЕГ"</t>
  </si>
  <si>
    <t>7725821712</t>
  </si>
  <si>
    <t>772501001</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</si>
  <si>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</si>
  <si>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</si>
  <si>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</si>
  <si>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</si>
  <si>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</si>
  <si>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</si>
  <si>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</si>
  <si>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</si>
  <si>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</si>
  <si>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</si>
  <si>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</si>
  <si>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</si>
  <si>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</si>
  <si>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</si>
  <si>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</si>
  <si>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</si>
  <si>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</si>
  <si>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</si>
  <si>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</si>
  <si>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</si>
  <si>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</si>
  <si>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</si>
  <si>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</si>
  <si>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</si>
  <si>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</si>
  <si>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</si>
  <si>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</si>
  <si>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</si>
  <si>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</si>
  <si>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31399481</t>
  </si>
  <si>
    <t>ООО "Распределенная генерация - Батайск"</t>
  </si>
  <si>
    <t>6141053581</t>
  </si>
  <si>
    <t>30954389</t>
  </si>
  <si>
    <t>ООО "Распределенная генерация"</t>
  </si>
  <si>
    <t>6163134315</t>
  </si>
  <si>
    <t>11-03-2014 00:00:00</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</si>
  <si>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</si>
  <si>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</si>
  <si>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</si>
  <si>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</si>
  <si>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</si>
  <si>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</si>
  <si>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</si>
  <si>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</si>
  <si>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</si>
  <si>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</si>
  <si>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</si>
  <si>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</si>
  <si>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</si>
  <si>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</si>
  <si>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</si>
  <si>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</si>
  <si>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</si>
  <si>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</si>
  <si>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</si>
  <si>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</si>
  <si>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</si>
  <si>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</si>
  <si>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</si>
  <si>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</si>
  <si>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</si>
  <si>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</si>
  <si>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</si>
  <si>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</si>
  <si>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</si>
  <si>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</si>
  <si>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</si>
  <si>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</si>
  <si>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</si>
  <si>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</si>
  <si>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</si>
  <si>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</si>
  <si>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</si>
  <si>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</si>
  <si>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</si>
  <si>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</si>
  <si>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</si>
  <si>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</si>
  <si>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</si>
  <si>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31397120</t>
  </si>
  <si>
    <t>ООО "Седьмой Ветропарк ФРВ"</t>
  </si>
  <si>
    <t>7703474039</t>
  </si>
  <si>
    <t>770301001</t>
  </si>
  <si>
    <t>26382572</t>
  </si>
  <si>
    <t>ООО "Сигма"</t>
  </si>
  <si>
    <t>6102015102</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</si>
  <si>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</si>
  <si>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</si>
  <si>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</si>
  <si>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</si>
  <si>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</si>
  <si>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</si>
  <si>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</si>
  <si>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</si>
  <si>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</si>
  <si>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</si>
  <si>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</si>
  <si>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</si>
  <si>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</si>
  <si>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</si>
  <si>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</si>
  <si>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</si>
  <si>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</si>
  <si>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</si>
  <si>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</si>
  <si>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</si>
  <si>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</si>
  <si>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</si>
  <si>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</si>
  <si>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</si>
  <si>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</si>
  <si>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</si>
  <si>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</si>
  <si>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</si>
  <si>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</si>
  <si>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</si>
  <si>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</si>
  <si>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</si>
  <si>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</si>
  <si>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</si>
  <si>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</si>
  <si>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</si>
  <si>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</si>
  <si>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</si>
  <si>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</si>
  <si>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</si>
  <si>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</si>
  <si>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</si>
  <si>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</si>
  <si>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</si>
  <si>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</si>
  <si>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</si>
  <si>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</si>
  <si>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</si>
  <si>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</si>
  <si>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</si>
  <si>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</si>
  <si>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</si>
  <si>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</si>
  <si>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</si>
  <si>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</si>
  <si>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</si>
  <si>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</si>
  <si>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</si>
  <si>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</si>
  <si>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</si>
  <si>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31337753</t>
  </si>
  <si>
    <t>ООО «Энел Рус Винд Азов»</t>
  </si>
  <si>
    <t>7722851324</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</si>
  <si>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</si>
  <si>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</si>
  <si>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</si>
  <si>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</si>
  <si>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</si>
  <si>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</si>
  <si>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</si>
  <si>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</si>
  <si>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</si>
  <si>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27332164</t>
  </si>
  <si>
    <t>ПАО "Таганрогский авиационный научно-технический комплекс им. Г.М.Бериева"</t>
  </si>
  <si>
    <t>6154028021</t>
  </si>
  <si>
    <t>26764261</t>
  </si>
  <si>
    <t>Производственное отделение "Южные электрические сети" филиала ПАО "Россети Юг" - "Ростовэнерго"</t>
  </si>
  <si>
    <t>6164266561</t>
  </si>
  <si>
    <t>614032001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</si>
  <si>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</si>
  <si>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</si>
  <si>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</si>
  <si>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</si>
  <si>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</si>
  <si>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</si>
  <si>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</si>
  <si>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</si>
  <si>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</si>
  <si>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</si>
  <si>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</si>
  <si>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</si>
  <si>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</si>
  <si>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</si>
  <si>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</si>
  <si>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</si>
  <si>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</si>
  <si>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</si>
  <si>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</si>
  <si>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</si>
  <si>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</si>
  <si>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</si>
  <si>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</si>
  <si>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</si>
  <si>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</si>
  <si>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</si>
  <si>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</si>
  <si>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</si>
  <si>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</si>
  <si>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</si>
  <si>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</si>
  <si>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</si>
  <si>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</si>
  <si>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</si>
  <si>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</si>
  <si>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</si>
  <si>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</si>
  <si>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</si>
  <si>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</si>
  <si>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</si>
  <si>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</si>
  <si>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</si>
  <si>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</si>
  <si>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</si>
  <si>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</si>
  <si>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</si>
  <si>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</si>
  <si>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</si>
  <si>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</si>
  <si>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</si>
  <si>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</si>
  <si>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</si>
  <si>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</si>
  <si>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</si>
  <si>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</si>
  <si>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</si>
  <si>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</si>
  <si>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WARM</t>
  </si>
  <si>
    <t>1-01/793</t>
  </si>
  <si>
    <t>346521, ул.Энергетики 1а, г.Шахты, Ростовская область</t>
  </si>
  <si>
    <t>Подгорный Дмитрий Эдуардович</t>
  </si>
  <si>
    <t>Острикова Марина Владимировна</t>
  </si>
  <si>
    <t>Начальник ПЭО</t>
  </si>
  <si>
    <t>(8636)23-93-60</t>
  </si>
  <si>
    <t>peoshgtes@mail.ru</t>
  </si>
  <si>
    <t>О</t>
  </si>
  <si>
    <t>Город Шахты, Город Шахты (60740000);</t>
  </si>
  <si>
    <t>Тариф на тепловую энергию, производимую                                 ООО «Шахтинская ГТЭС» в городе Шахты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</si>
  <si>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Производство тепловой энергии. Некомбинированная выработка; Передача. Тепловая энергия; Сбыт. Тепловая энергия</t>
  </si>
  <si>
    <t>Об установлении тарифов на тепловую энергию, поставляемую ООО «Шахтинская ГТЭС» потребителям, другим теплоснабжающим организациям города Шахты</t>
  </si>
  <si>
    <t>Производство. Теплоноситель; Передача. Теплоноситель; Сбыт. Теплоноситель</t>
  </si>
  <si>
    <t>Производство тепловой энергии. Некомбинированная выработка; Производство. Теплоноситель; Передача. Теплоноситель; Сбыт. Теплоноситель</t>
  </si>
  <si>
    <t>Тариф на горячую воду в открытой системе теплоснабжения (горячего водоснабжения), поставляемую ООО «Шахтинская ГТЭС» потребителям, другим теплоснабжающим организациям города Шахты</t>
  </si>
  <si>
    <t>2.2</t>
  </si>
  <si>
    <t>4.2</t>
  </si>
  <si>
    <t>5.2</t>
  </si>
  <si>
    <t>6.2</t>
  </si>
  <si>
    <t>7.2</t>
  </si>
  <si>
    <t>2.3</t>
  </si>
  <si>
    <t>4.3</t>
  </si>
  <si>
    <t>5.3</t>
  </si>
  <si>
    <t>6.3</t>
  </si>
  <si>
    <t>7.3</t>
  </si>
  <si>
    <t>2.4</t>
  </si>
  <si>
    <t>4.4</t>
  </si>
  <si>
    <t>5.4</t>
  </si>
  <si>
    <t>6.4</t>
  </si>
  <si>
    <t>7.4</t>
  </si>
  <si>
    <t>30.06.2021</t>
  </si>
  <si>
    <t>01.07.2021</t>
  </si>
  <si>
    <t>Не утверждена</t>
  </si>
  <si>
    <t>https://portal.eias.ru/Portal/DownloadPage.aspx?type=12&amp;guid=04a8273e-49ad-45b7-9858-19837f781762</t>
  </si>
  <si>
    <t>https://portal.eias.ru/Portal/DownloadPage.aspx?type=12&amp;guid=ff75bcc9-9181-4629-bc3f-41ad8d220fb5</t>
  </si>
  <si>
    <t>АО "Ростовобувь"</t>
  </si>
  <si>
    <t>АО "Шахтинский завод Гидропривод"</t>
  </si>
  <si>
    <t>31448467</t>
  </si>
  <si>
    <t>МП "ЖКХ" Гигантовского сельского поселения</t>
  </si>
  <si>
    <t>6153027000</t>
  </si>
  <si>
    <t>31464893</t>
  </si>
  <si>
    <t>ООО "Гермес-Сервис"</t>
  </si>
  <si>
    <t>6167081390</t>
  </si>
  <si>
    <t>04-01-2021 00:00:00</t>
  </si>
  <si>
    <t>31436757</t>
  </si>
  <si>
    <t>ООО "Комфорт"</t>
  </si>
  <si>
    <t>6126012380</t>
  </si>
  <si>
    <t>ООО "СЗ ККПД-Инвест"</t>
  </si>
  <si>
    <t>31451980</t>
  </si>
  <si>
    <t>ООО "ТЕПЛОГАРАНТ"</t>
  </si>
  <si>
    <t>6117009817</t>
  </si>
  <si>
    <t>611701001</t>
  </si>
  <si>
    <t>21-10-2020 00:00:00</t>
  </si>
  <si>
    <t>11-02-2021 00:00:00</t>
  </si>
  <si>
    <t>31443685</t>
  </si>
  <si>
    <t>ООО "Теплотранс"</t>
  </si>
  <si>
    <t>6153008505</t>
  </si>
  <si>
    <t>26.02.2021 19:40:20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</si>
</sst>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6" fillId="11" borderId="5" xfId="5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6" fillId="8" borderId="5" xfId="53" applyNumberFormat="1" applyFont="1" applyFill="1" applyBorder="1" applyAlignment="1" applyProtection="1">
      <alignment horizontal="left" vertical="center" wrapText="1"/>
    </xf>
    <xf numFmtId="0" fontId="33" fillId="7" borderId="0" xfId="54"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33" fillId="0" borderId="20"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49" fontId="29" fillId="7" borderId="17" xfId="3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0" fontId="33" fillId="0" borderId="17" xfId="54"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0" xfId="54" applyFont="1" applyFill="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29" fillId="7" borderId="17"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27</xdr:row>
      <xdr:rowOff>0</xdr:rowOff>
    </xdr:from>
    <xdr:to>
      <xdr:col>20</xdr:col>
      <xdr:colOff>228600</xdr:colOff>
      <xdr:row>27</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76300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13296900" y="4171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38100</xdr:colOff>
      <xdr:row>23</xdr:row>
      <xdr:rowOff>0</xdr:rowOff>
    </xdr:from>
    <xdr:to>
      <xdr:col>23</xdr:col>
      <xdr:colOff>228600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8810625" y="32099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15278100" y="32099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15278100" y="32099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a:extLst>
            <a:ext uri="{FF2B5EF4-FFF2-40B4-BE49-F238E27FC236}">
              <a16:creationId xmlns:a16="http://schemas.microsoft.com/office/drawing/2014/main" id="{51B7FC56-348E-497D-88A6-272AF25F93B5}"/>
            </a:ext>
          </a:extLst>
        </xdr:cNvPr>
        <xdr:cNvGrpSpPr>
          <a:grpSpLocks/>
        </xdr:cNvGrpSpPr>
      </xdr:nvGrpSpPr>
      <xdr:grpSpPr bwMode="auto">
        <a:xfrm>
          <a:off x="15278100" y="320992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215A5A2A-CD95-4436-9E8E-DEDEB786E143}"/>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657006A7-605F-4673-9811-5675190BD331}"/>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a:extLst>
            <a:ext uri="{FF2B5EF4-FFF2-40B4-BE49-F238E27FC236}">
              <a16:creationId xmlns:a16="http://schemas.microsoft.com/office/drawing/2014/main" id="{7E00D543-2CA3-42B1-B305-9D24A9059894}"/>
            </a:ext>
          </a:extLst>
        </xdr:cNvPr>
        <xdr:cNvGrpSpPr>
          <a:grpSpLocks/>
        </xdr:cNvGrpSpPr>
      </xdr:nvGrpSpPr>
      <xdr:grpSpPr bwMode="auto">
        <a:xfrm>
          <a:off x="15278100" y="320992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F5BF622C-847F-439D-9C37-7456AC79E796}"/>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C9D9C961-F188-409E-B793-E0349150D93B}"/>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A8586A9-1315-4B46-8D90-61EB510411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D188662-929E-4CF0-9B39-BFFE7250A4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60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9486900" y="139827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5144750"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27</xdr:row>
      <xdr:rowOff>0</xdr:rowOff>
    </xdr:from>
    <xdr:to>
      <xdr:col>18</xdr:col>
      <xdr:colOff>228600</xdr:colOff>
      <xdr:row>27</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7267575" y="484822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13" t="s">
        <v>716</v>
      </c>
      <c r="M5" s="1313"/>
      <c r="N5" s="1313"/>
      <c r="O5" s="1313"/>
      <c r="P5" s="1313"/>
      <c r="Q5" s="1313"/>
      <c r="R5" s="1313"/>
      <c r="S5" s="1313"/>
      <c r="T5" s="1313"/>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7"/>
      <c r="M7" s="1040"/>
      <c r="O7" s="1315"/>
      <c r="P7" s="1315"/>
      <c r="Q7" s="1315"/>
      <c r="R7" s="1315"/>
      <c r="S7" s="1315"/>
      <c r="T7" s="1315"/>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550"/>
      <c r="V9" s="550"/>
      <c r="W9" s="488"/>
      <c r="X9" s="558"/>
      <c r="Y9" s="558"/>
      <c r="Z9" s="558"/>
      <c r="AA9" s="558"/>
      <c r="AB9" s="558"/>
      <c r="AC9" s="558"/>
    </row>
    <row r="10" spans="1:29" s="745" customFormat="1" ht="5.25" hidden="1">
      <c r="A10" s="1117"/>
      <c r="B10" s="1117"/>
      <c r="C10" s="1117"/>
      <c r="D10" s="1117"/>
      <c r="E10" s="1117"/>
      <c r="F10" s="1117"/>
      <c r="G10" s="1117"/>
      <c r="H10" s="1117"/>
      <c r="L10" s="1167"/>
      <c r="M10" s="1040"/>
      <c r="O10" s="1315"/>
      <c r="P10" s="1315"/>
      <c r="Q10" s="1315"/>
      <c r="R10" s="1315"/>
      <c r="S10" s="1315"/>
      <c r="T10" s="1315"/>
      <c r="U10" s="779"/>
      <c r="V10" s="779"/>
      <c r="X10" s="1117"/>
      <c r="Y10" s="1117"/>
      <c r="Z10" s="1117"/>
      <c r="AA10" s="1117"/>
      <c r="AB10" s="1117"/>
    </row>
    <row r="11" spans="1:29" s="538" customFormat="1" ht="11.25" hidden="1">
      <c r="A11" s="558"/>
      <c r="B11" s="558"/>
      <c r="C11" s="558"/>
      <c r="D11" s="558"/>
      <c r="E11" s="558"/>
      <c r="F11" s="558"/>
      <c r="G11" s="558"/>
      <c r="H11" s="558"/>
      <c r="L11" s="1314"/>
      <c r="M11" s="1314"/>
      <c r="N11" s="535"/>
      <c r="O11" s="550"/>
      <c r="P11" s="550"/>
      <c r="Q11" s="550"/>
      <c r="R11" s="550"/>
      <c r="S11" s="550"/>
      <c r="T11" s="550"/>
      <c r="U11" s="556" t="s">
        <v>370</v>
      </c>
      <c r="X11" s="558"/>
      <c r="Y11" s="558"/>
      <c r="Z11" s="558"/>
      <c r="AA11" s="558"/>
      <c r="AB11" s="558"/>
      <c r="AC11" s="558"/>
    </row>
    <row r="12" spans="1:29">
      <c r="J12" s="498"/>
      <c r="K12" s="498"/>
      <c r="L12" s="493"/>
      <c r="M12" s="493"/>
      <c r="N12" s="471"/>
      <c r="O12" s="1305"/>
      <c r="P12" s="1305"/>
      <c r="Q12" s="1305"/>
      <c r="R12" s="1305"/>
      <c r="S12" s="1305"/>
      <c r="T12" s="1305"/>
      <c r="U12" s="1305"/>
    </row>
    <row r="13" spans="1:29">
      <c r="J13" s="498"/>
      <c r="K13" s="498"/>
      <c r="L13" s="1230" t="s">
        <v>444</v>
      </c>
      <c r="M13" s="1230"/>
      <c r="N13" s="1230"/>
      <c r="O13" s="1230"/>
      <c r="P13" s="1230"/>
      <c r="Q13" s="1230"/>
      <c r="R13" s="1230"/>
      <c r="S13" s="1230"/>
      <c r="T13" s="1230"/>
      <c r="U13" s="1230"/>
      <c r="V13" s="1230"/>
      <c r="W13" s="1230" t="s">
        <v>445</v>
      </c>
    </row>
    <row r="14" spans="1:29" ht="14.25" customHeight="1">
      <c r="J14" s="498"/>
      <c r="K14" s="498"/>
      <c r="L14" s="1309" t="s">
        <v>90</v>
      </c>
      <c r="M14" s="1309" t="s">
        <v>601</v>
      </c>
      <c r="N14" s="629"/>
      <c r="O14" s="1310" t="s">
        <v>603</v>
      </c>
      <c r="P14" s="1311"/>
      <c r="Q14" s="1311"/>
      <c r="R14" s="1311"/>
      <c r="S14" s="1311"/>
      <c r="T14" s="1312"/>
      <c r="U14" s="1293" t="s">
        <v>338</v>
      </c>
      <c r="V14" s="1306" t="s">
        <v>273</v>
      </c>
      <c r="W14" s="1230"/>
    </row>
    <row r="15" spans="1:29" ht="14.25" customHeight="1">
      <c r="J15" s="498"/>
      <c r="K15" s="498"/>
      <c r="L15" s="1309"/>
      <c r="M15" s="1309"/>
      <c r="N15" s="630"/>
      <c r="O15" s="1296" t="s">
        <v>577</v>
      </c>
      <c r="P15" s="1298" t="s">
        <v>269</v>
      </c>
      <c r="Q15" s="1299"/>
      <c r="R15" s="1300" t="s">
        <v>614</v>
      </c>
      <c r="S15" s="1301"/>
      <c r="T15" s="1302"/>
      <c r="U15" s="1294"/>
      <c r="V15" s="1307"/>
      <c r="W15" s="1230"/>
    </row>
    <row r="16" spans="1:29" ht="33.75" customHeight="1">
      <c r="J16" s="498"/>
      <c r="K16" s="498"/>
      <c r="L16" s="1309"/>
      <c r="M16" s="1309"/>
      <c r="N16" s="631"/>
      <c r="O16" s="1297"/>
      <c r="P16" s="504" t="s">
        <v>578</v>
      </c>
      <c r="Q16" s="504" t="s">
        <v>6</v>
      </c>
      <c r="R16" s="505" t="s">
        <v>272</v>
      </c>
      <c r="S16" s="1303" t="s">
        <v>271</v>
      </c>
      <c r="T16" s="1304"/>
      <c r="U16" s="1295"/>
      <c r="V16" s="1308"/>
      <c r="W16" s="1230"/>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292">
        <f ca="1">OFFSET(S17,0,-1)+1</f>
        <v>7</v>
      </c>
      <c r="T17" s="1292"/>
      <c r="U17" s="616">
        <f ca="1">OFFSET(U17,0,-2)+1</f>
        <v>8</v>
      </c>
      <c r="V17" s="617">
        <f ca="1">OFFSET(V17,0,-1)</f>
        <v>8</v>
      </c>
      <c r="W17" s="616">
        <f ca="1">OFFSET(W17,0,-1)+1</f>
        <v>9</v>
      </c>
    </row>
    <row r="18" spans="1:29" ht="22.5">
      <c r="A18" s="1284">
        <v>1</v>
      </c>
      <c r="B18" s="812"/>
      <c r="C18" s="812"/>
      <c r="D18" s="812"/>
      <c r="E18" s="813"/>
      <c r="F18" s="814"/>
      <c r="G18" s="814"/>
      <c r="H18" s="814"/>
      <c r="I18" s="815"/>
      <c r="J18" s="810"/>
      <c r="K18" s="817"/>
      <c r="L18" s="561">
        <f>mergeValue(A18)</f>
        <v>1</v>
      </c>
      <c r="M18" s="609" t="s">
        <v>19</v>
      </c>
      <c r="N18" s="614"/>
      <c r="O18" s="1317"/>
      <c r="P18" s="1317"/>
      <c r="Q18" s="1317"/>
      <c r="R18" s="1317"/>
      <c r="S18" s="1317"/>
      <c r="T18" s="1317"/>
      <c r="U18" s="1317"/>
      <c r="V18" s="1317"/>
      <c r="W18" s="1125" t="s">
        <v>717</v>
      </c>
      <c r="Y18" s="557"/>
      <c r="Z18" s="557" t="str">
        <f t="shared" ref="Z18:Z31" si="0">IF(M18="","",M18 )</f>
        <v>Наименование тарифа</v>
      </c>
      <c r="AA18" s="557"/>
      <c r="AB18" s="557"/>
      <c r="AC18" s="557"/>
    </row>
    <row r="19" spans="1:29" ht="22.5">
      <c r="A19" s="1284"/>
      <c r="B19" s="1284">
        <v>1</v>
      </c>
      <c r="C19" s="812"/>
      <c r="D19" s="812"/>
      <c r="E19" s="814"/>
      <c r="F19" s="814"/>
      <c r="G19" s="814"/>
      <c r="H19" s="814"/>
      <c r="I19" s="809"/>
      <c r="J19" s="808"/>
      <c r="K19" s="811"/>
      <c r="L19" s="561" t="str">
        <f>mergeValue(A19) &amp;"."&amp; mergeValue(B19)</f>
        <v>1.1</v>
      </c>
      <c r="M19" s="515" t="s">
        <v>15</v>
      </c>
      <c r="N19" s="614"/>
      <c r="O19" s="1317"/>
      <c r="P19" s="1317"/>
      <c r="Q19" s="1317"/>
      <c r="R19" s="1317"/>
      <c r="S19" s="1317"/>
      <c r="T19" s="1317"/>
      <c r="U19" s="1317"/>
      <c r="V19" s="1317"/>
      <c r="W19" s="1125" t="s">
        <v>458</v>
      </c>
      <c r="Y19" s="557"/>
      <c r="Z19" s="557" t="str">
        <f t="shared" si="0"/>
        <v>Территория действия тарифа</v>
      </c>
      <c r="AA19" s="557"/>
      <c r="AB19" s="557"/>
      <c r="AC19" s="557"/>
    </row>
    <row r="20" spans="1:29" ht="22.5">
      <c r="A20" s="1284"/>
      <c r="B20" s="1284"/>
      <c r="C20" s="1284">
        <v>1</v>
      </c>
      <c r="D20" s="812"/>
      <c r="E20" s="814"/>
      <c r="F20" s="814"/>
      <c r="G20" s="814"/>
      <c r="H20" s="814"/>
      <c r="I20" s="816"/>
      <c r="J20" s="808"/>
      <c r="K20" s="811"/>
      <c r="L20" s="561" t="str">
        <f>mergeValue(A20) &amp;"."&amp; mergeValue(B20)&amp;"."&amp; mergeValue(C20)</f>
        <v>1.1.1</v>
      </c>
      <c r="M20" s="516" t="s">
        <v>7</v>
      </c>
      <c r="N20" s="614"/>
      <c r="O20" s="1317"/>
      <c r="P20" s="1317"/>
      <c r="Q20" s="1317"/>
      <c r="R20" s="1317"/>
      <c r="S20" s="1317"/>
      <c r="T20" s="1317"/>
      <c r="U20" s="1317"/>
      <c r="V20" s="1317"/>
      <c r="W20" s="1125" t="s">
        <v>599</v>
      </c>
      <c r="Y20" s="557"/>
      <c r="Z20" s="557" t="str">
        <f t="shared" si="0"/>
        <v xml:space="preserve">Наименование системы теплоснабжения </v>
      </c>
      <c r="AA20" s="557"/>
      <c r="AB20" s="557"/>
      <c r="AC20" s="557"/>
    </row>
    <row r="21" spans="1:29" ht="22.5">
      <c r="A21" s="1284"/>
      <c r="B21" s="1284"/>
      <c r="C21" s="1284"/>
      <c r="D21" s="1284">
        <v>1</v>
      </c>
      <c r="E21" s="814"/>
      <c r="F21" s="814"/>
      <c r="G21" s="814"/>
      <c r="H21" s="814"/>
      <c r="I21" s="816"/>
      <c r="J21" s="808"/>
      <c r="K21" s="811"/>
      <c r="L21" s="561" t="str">
        <f>mergeValue(A21) &amp;"."&amp; mergeValue(B21)&amp;"."&amp; mergeValue(C21)&amp;"."&amp; mergeValue(D21)</f>
        <v>1.1.1.1</v>
      </c>
      <c r="M21" s="517" t="s">
        <v>21</v>
      </c>
      <c r="N21" s="614"/>
      <c r="O21" s="1317"/>
      <c r="P21" s="1317"/>
      <c r="Q21" s="1317"/>
      <c r="R21" s="1317"/>
      <c r="S21" s="1317"/>
      <c r="T21" s="1317"/>
      <c r="U21" s="1317"/>
      <c r="V21" s="1317"/>
      <c r="W21" s="1125" t="s">
        <v>600</v>
      </c>
      <c r="Y21" s="557"/>
      <c r="Z21" s="557" t="str">
        <f t="shared" si="0"/>
        <v xml:space="preserve">Источник тепловой энергии  </v>
      </c>
      <c r="AA21" s="557"/>
      <c r="AB21" s="557"/>
      <c r="AC21" s="557"/>
    </row>
    <row r="22" spans="1:29" ht="78.75">
      <c r="A22" s="1284"/>
      <c r="B22" s="1284"/>
      <c r="C22" s="1284"/>
      <c r="D22" s="1284"/>
      <c r="E22" s="1284">
        <v>1</v>
      </c>
      <c r="F22" s="814"/>
      <c r="G22" s="814"/>
      <c r="H22" s="812">
        <v>1</v>
      </c>
      <c r="I22" s="1284">
        <v>1</v>
      </c>
      <c r="J22" s="814"/>
      <c r="K22" s="819"/>
      <c r="L22" s="561" t="str">
        <f>mergeValue(A22) &amp;"."&amp; mergeValue(B22)&amp;"."&amp; mergeValue(C22)&amp;"."&amp; mergeValue(D22)&amp;"."&amp; mergeValue(E22)</f>
        <v>1.1.1.1.1</v>
      </c>
      <c r="M22" s="523" t="s">
        <v>8</v>
      </c>
      <c r="N22" s="614"/>
      <c r="O22" s="1318"/>
      <c r="P22" s="1318"/>
      <c r="Q22" s="1318"/>
      <c r="R22" s="1318"/>
      <c r="S22" s="1318"/>
      <c r="T22" s="1318"/>
      <c r="U22" s="1318"/>
      <c r="V22" s="1318"/>
      <c r="W22" s="1125" t="s">
        <v>718</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4"/>
      <c r="B23" s="1284"/>
      <c r="C23" s="1284"/>
      <c r="D23" s="1284"/>
      <c r="E23" s="1284"/>
      <c r="F23" s="1284">
        <v>1</v>
      </c>
      <c r="G23" s="812"/>
      <c r="H23" s="812"/>
      <c r="I23" s="1284"/>
      <c r="J23" s="1284">
        <v>1</v>
      </c>
      <c r="K23" s="820"/>
      <c r="L23" s="561" t="str">
        <f>mergeValue(A23) &amp;"."&amp; mergeValue(B23)&amp;"."&amp; mergeValue(C23)&amp;"."&amp; mergeValue(D23)&amp;"."&amp; mergeValue(E23)&amp;"."&amp; mergeValue(F23)</f>
        <v>1.1.1.1.1.1</v>
      </c>
      <c r="M23" s="524" t="s">
        <v>9</v>
      </c>
      <c r="N23" s="614"/>
      <c r="O23" s="1286"/>
      <c r="P23" s="1287"/>
      <c r="Q23" s="1287"/>
      <c r="R23" s="1287"/>
      <c r="S23" s="1287"/>
      <c r="T23" s="1287"/>
      <c r="U23" s="1287"/>
      <c r="V23" s="1288"/>
      <c r="W23" s="1125" t="s">
        <v>719</v>
      </c>
      <c r="Y23" s="557"/>
      <c r="Z23" s="557" t="str">
        <f t="shared" si="0"/>
        <v>Группа потребителей</v>
      </c>
      <c r="AA23" s="557"/>
      <c r="AB23" s="557"/>
      <c r="AC23" s="557"/>
    </row>
    <row r="24" spans="1:29" ht="122.1" customHeight="1">
      <c r="A24" s="1284"/>
      <c r="B24" s="1284"/>
      <c r="C24" s="1284"/>
      <c r="D24" s="1284"/>
      <c r="E24" s="1284"/>
      <c r="F24" s="1284"/>
      <c r="G24" s="812">
        <v>1</v>
      </c>
      <c r="H24" s="812"/>
      <c r="I24" s="1284"/>
      <c r="J24" s="1284"/>
      <c r="K24" s="820">
        <v>1</v>
      </c>
      <c r="L24" s="561" t="str">
        <f>mergeValue(A24) &amp;"."&amp; mergeValue(B24)&amp;"."&amp; mergeValue(C24)&amp;"."&amp; mergeValue(D24)&amp;"."&amp; mergeValue(E24)&amp;"."&amp; mergeValue(F24)&amp;"."&amp; mergeValue(G24)</f>
        <v>1.1.1.1.1.1.1</v>
      </c>
      <c r="M24" s="1084"/>
      <c r="N24" s="614"/>
      <c r="O24" s="531"/>
      <c r="P24" s="531"/>
      <c r="Q24" s="1034"/>
      <c r="R24" s="1290"/>
      <c r="S24" s="1291" t="s">
        <v>82</v>
      </c>
      <c r="T24" s="1290"/>
      <c r="U24" s="1291" t="s">
        <v>83</v>
      </c>
      <c r="V24" s="531"/>
      <c r="W24" s="1281" t="s">
        <v>720</v>
      </c>
      <c r="X24" s="553" t="str">
        <f>strCheckDate(O25:V25)</f>
        <v/>
      </c>
      <c r="Y24" s="557"/>
      <c r="Z24" s="557" t="str">
        <f t="shared" si="0"/>
        <v/>
      </c>
      <c r="AA24" s="557"/>
      <c r="AB24" s="557"/>
      <c r="AC24" s="557"/>
    </row>
    <row r="25" spans="1:29" ht="11.25" hidden="1">
      <c r="A25" s="1284"/>
      <c r="B25" s="1284"/>
      <c r="C25" s="1284"/>
      <c r="D25" s="1284"/>
      <c r="E25" s="1284"/>
      <c r="F25" s="1284"/>
      <c r="G25" s="812"/>
      <c r="H25" s="812"/>
      <c r="I25" s="1284"/>
      <c r="J25" s="1284"/>
      <c r="K25" s="820"/>
      <c r="L25" s="568"/>
      <c r="M25" s="614"/>
      <c r="N25" s="614"/>
      <c r="O25" s="531"/>
      <c r="P25" s="531"/>
      <c r="Q25" s="552" t="str">
        <f>R24 &amp; "-" &amp; T24</f>
        <v>-</v>
      </c>
      <c r="R25" s="1290"/>
      <c r="S25" s="1291"/>
      <c r="T25" s="1290"/>
      <c r="U25" s="1291"/>
      <c r="V25" s="531"/>
      <c r="W25" s="1282"/>
      <c r="Y25" s="557"/>
      <c r="Z25" s="557" t="str">
        <f t="shared" si="0"/>
        <v/>
      </c>
      <c r="AA25" s="557"/>
      <c r="AB25" s="557"/>
      <c r="AC25" s="557"/>
    </row>
    <row r="26" spans="1:29" ht="15" customHeight="1">
      <c r="A26" s="1284"/>
      <c r="B26" s="1284"/>
      <c r="C26" s="1284"/>
      <c r="D26" s="1284"/>
      <c r="E26" s="1284"/>
      <c r="F26" s="1284"/>
      <c r="G26" s="814"/>
      <c r="H26" s="812"/>
      <c r="I26" s="1284"/>
      <c r="J26" s="1284"/>
      <c r="K26" s="819"/>
      <c r="L26" s="507"/>
      <c r="M26" s="526" t="s">
        <v>24</v>
      </c>
      <c r="N26" s="533"/>
      <c r="O26" s="533"/>
      <c r="P26" s="533"/>
      <c r="Q26" s="533"/>
      <c r="R26" s="533"/>
      <c r="S26" s="533"/>
      <c r="T26" s="533"/>
      <c r="U26" s="533"/>
      <c r="V26" s="529"/>
      <c r="W26" s="1283"/>
      <c r="Y26" s="557"/>
      <c r="Z26" s="557" t="str">
        <f t="shared" si="0"/>
        <v>Добавить вид теплоносителя (параметры теплоносителя)</v>
      </c>
      <c r="AA26" s="557"/>
      <c r="AB26" s="557"/>
      <c r="AC26" s="557"/>
    </row>
    <row r="27" spans="1:29" ht="15" customHeight="1">
      <c r="A27" s="1284"/>
      <c r="B27" s="1284"/>
      <c r="C27" s="1284"/>
      <c r="D27" s="1284"/>
      <c r="E27" s="1284"/>
      <c r="F27" s="814"/>
      <c r="G27" s="814"/>
      <c r="H27" s="812"/>
      <c r="I27" s="1284"/>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4"/>
      <c r="B28" s="1284"/>
      <c r="C28" s="1284"/>
      <c r="D28" s="1284"/>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4"/>
      <c r="B29" s="1284"/>
      <c r="C29" s="1284"/>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4"/>
      <c r="B30" s="1284"/>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4"/>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5" t="s">
        <v>721</v>
      </c>
      <c r="N34" s="1275"/>
      <c r="O34" s="1275"/>
      <c r="P34" s="1275"/>
      <c r="Q34" s="1275"/>
      <c r="R34" s="1275"/>
      <c r="S34" s="1275"/>
      <c r="T34" s="1275"/>
      <c r="U34" s="1275"/>
      <c r="V34" s="1275"/>
      <c r="W34" s="1275"/>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6" t="s">
        <v>469</v>
      </c>
      <c r="G2" s="1277"/>
      <c r="H2" s="1278"/>
      <c r="I2" s="756"/>
    </row>
    <row r="3" spans="1:20" ht="3" customHeight="1"/>
    <row r="4" spans="1:20" s="954" customFormat="1" ht="11.25">
      <c r="A4" s="960"/>
      <c r="B4" s="960"/>
      <c r="C4" s="960"/>
      <c r="D4" s="960"/>
      <c r="F4" s="1230" t="s">
        <v>444</v>
      </c>
      <c r="G4" s="1230"/>
      <c r="H4" s="1230"/>
      <c r="I4" s="1279"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79"/>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470</v>
      </c>
      <c r="H7" s="974" t="str">
        <f>IF(dateCh="","",dateCh)</f>
        <v>28.04.2020</v>
      </c>
      <c r="I7" s="766" t="s">
        <v>471</v>
      </c>
      <c r="J7" s="583"/>
      <c r="K7" s="960"/>
      <c r="L7" s="960"/>
      <c r="M7" s="960"/>
      <c r="N7" s="960"/>
      <c r="O7" s="960"/>
      <c r="P7" s="960"/>
      <c r="Q7" s="960"/>
      <c r="R7" s="960"/>
      <c r="S7" s="960"/>
      <c r="T7" s="960"/>
    </row>
    <row r="8" spans="1:20" s="954" customFormat="1" ht="45">
      <c r="A8" s="1280">
        <v>1</v>
      </c>
      <c r="B8" s="960"/>
      <c r="C8" s="960"/>
      <c r="D8" s="960"/>
      <c r="F8" s="976" t="str">
        <f>"2." &amp;mergeValue(A8)</f>
        <v>2.1</v>
      </c>
      <c r="G8" s="765" t="s">
        <v>472</v>
      </c>
      <c r="H8" s="974" t="str">
        <f>IF('Перечень тарифов'!R26="","наименование отсутствует","" &amp; 'Перечень тарифов'!R26 &amp; "")</f>
        <v>наименование отсутствует</v>
      </c>
      <c r="I8" s="766" t="s">
        <v>567</v>
      </c>
      <c r="J8" s="583"/>
      <c r="K8" s="960"/>
      <c r="L8" s="960"/>
      <c r="M8" s="960"/>
      <c r="N8" s="960"/>
      <c r="O8" s="960"/>
      <c r="P8" s="960"/>
      <c r="Q8" s="960"/>
      <c r="R8" s="960"/>
      <c r="S8" s="960"/>
      <c r="T8" s="960"/>
    </row>
    <row r="9" spans="1:20" s="954" customFormat="1" ht="22.5">
      <c r="A9" s="1280"/>
      <c r="B9" s="960"/>
      <c r="C9" s="960"/>
      <c r="D9" s="960"/>
      <c r="F9" s="976" t="str">
        <f>"3." &amp;mergeValue(A9)</f>
        <v>3.1</v>
      </c>
      <c r="G9" s="765" t="s">
        <v>473</v>
      </c>
      <c r="H9" s="974"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9" s="766" t="s">
        <v>565</v>
      </c>
      <c r="J9" s="583"/>
      <c r="K9" s="960"/>
      <c r="L9" s="960"/>
      <c r="M9" s="960"/>
      <c r="N9" s="960"/>
      <c r="O9" s="960"/>
      <c r="P9" s="960"/>
      <c r="Q9" s="960"/>
      <c r="R9" s="960"/>
      <c r="S9" s="960"/>
      <c r="T9" s="960"/>
    </row>
    <row r="10" spans="1:20" s="954" customFormat="1" ht="22.5">
      <c r="A10" s="1280"/>
      <c r="B10" s="960"/>
      <c r="C10" s="960"/>
      <c r="D10" s="960"/>
      <c r="F10" s="976" t="str">
        <f>"4."&amp;mergeValue(A10)</f>
        <v>4.1</v>
      </c>
      <c r="G10" s="765" t="s">
        <v>474</v>
      </c>
      <c r="H10" s="978" t="s">
        <v>448</v>
      </c>
      <c r="I10" s="766"/>
      <c r="J10" s="583"/>
      <c r="K10" s="960"/>
      <c r="L10" s="960"/>
      <c r="M10" s="960"/>
      <c r="N10" s="960"/>
      <c r="O10" s="960"/>
      <c r="P10" s="960"/>
      <c r="Q10" s="960"/>
      <c r="R10" s="960"/>
      <c r="S10" s="960"/>
      <c r="T10" s="960"/>
    </row>
    <row r="11" spans="1:20" s="954" customFormat="1" ht="18.75">
      <c r="A11" s="1280"/>
      <c r="B11" s="1280">
        <v>1</v>
      </c>
      <c r="C11" s="970"/>
      <c r="D11" s="970"/>
      <c r="F11" s="976" t="str">
        <f>"4."&amp;mergeValue(A11) &amp;"."&amp;mergeValue(B11)</f>
        <v>4.1.1</v>
      </c>
      <c r="G11" s="777" t="s">
        <v>569</v>
      </c>
      <c r="H11" s="974" t="str">
        <f>IF(region_name="","",region_name)</f>
        <v>Ростовская область</v>
      </c>
      <c r="I11" s="766" t="s">
        <v>477</v>
      </c>
      <c r="J11" s="583"/>
      <c r="K11" s="960"/>
      <c r="L11" s="960"/>
      <c r="M11" s="960"/>
      <c r="N11" s="960"/>
      <c r="O11" s="960"/>
      <c r="P11" s="960"/>
      <c r="Q11" s="960"/>
      <c r="R11" s="960"/>
      <c r="S11" s="960"/>
      <c r="T11" s="960"/>
    </row>
    <row r="12" spans="1:20" s="954" customFormat="1" ht="22.5">
      <c r="A12" s="1280"/>
      <c r="B12" s="1280"/>
      <c r="C12" s="1280">
        <v>1</v>
      </c>
      <c r="D12" s="970"/>
      <c r="F12" s="976" t="str">
        <f>"4."&amp;mergeValue(A12) &amp;"."&amp;mergeValue(B12)&amp;"."&amp;mergeValue(C12)</f>
        <v>4.1.1.1</v>
      </c>
      <c r="G12" s="767" t="s">
        <v>475</v>
      </c>
      <c r="H12" s="974" t="str">
        <f>IF(Территории!H13="","","" &amp; Территории!H13 &amp; "")</f>
        <v>Город Шахты</v>
      </c>
      <c r="I12" s="766" t="s">
        <v>478</v>
      </c>
      <c r="J12" s="583"/>
      <c r="K12" s="960"/>
      <c r="L12" s="960"/>
      <c r="M12" s="960"/>
      <c r="N12" s="960"/>
      <c r="O12" s="960"/>
      <c r="P12" s="960"/>
      <c r="Q12" s="960"/>
      <c r="R12" s="960"/>
      <c r="S12" s="960"/>
      <c r="T12" s="960"/>
    </row>
    <row r="13" spans="1:20" s="954" customFormat="1" ht="56.25">
      <c r="A13" s="1280"/>
      <c r="B13" s="1280"/>
      <c r="C13" s="1280"/>
      <c r="D13" s="970">
        <v>1</v>
      </c>
      <c r="F13" s="976" t="str">
        <f>"4."&amp;mergeValue(A13) &amp;"."&amp;mergeValue(B13)&amp;"."&amp;mergeValue(C13)&amp;"."&amp;mergeValue(D13)</f>
        <v>4.1.1.1.1</v>
      </c>
      <c r="G13" s="768" t="s">
        <v>476</v>
      </c>
      <c r="H13" s="974" t="str">
        <f>IF(Территории!R14="","","" &amp; Территории!R14 &amp; "")</f>
        <v>Город Шахты (60740000)</v>
      </c>
      <c r="I13" s="1179" t="s">
        <v>568</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75" t="s">
        <v>570</v>
      </c>
      <c r="H15" s="1275"/>
      <c r="I15" s="930"/>
      <c r="J15" s="735"/>
      <c r="K15" s="735"/>
      <c r="L15" s="735"/>
      <c r="M15" s="735"/>
      <c r="N15" s="735"/>
      <c r="O15" s="735"/>
      <c r="P15" s="735"/>
      <c r="Q15" s="735"/>
      <c r="R15" s="735"/>
      <c r="S15" s="735"/>
      <c r="T15" s="73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opLeftCell="I12" zoomScaleNormal="100" workbookViewId="0">
      <selection activeCell="V28" sqref="V28"/>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 style="937" customWidth="1"/>
    <col min="13" max="13" width="46" style="937" customWidth="1"/>
    <col min="14" max="14" width="1.7109375" style="937" hidden="1" customWidth="1"/>
    <col min="15" max="15" width="28" style="937" customWidth="1"/>
    <col min="16" max="17" width="23.7109375" style="937" hidden="1" customWidth="1"/>
    <col min="18" max="18" width="15.85546875" style="937" customWidth="1"/>
    <col min="19" max="19" width="3.7109375" style="937" customWidth="1"/>
    <col min="20" max="20" width="14.140625" style="937" customWidth="1"/>
    <col min="21" max="21" width="8.5703125" style="937" customWidth="1"/>
    <col min="22" max="22" width="21.140625" style="1068" customWidth="1"/>
    <col min="23" max="24" width="23.7109375" style="1068" hidden="1" customWidth="1"/>
    <col min="25" max="25" width="13.85546875" style="1068" customWidth="1"/>
    <col min="26" max="26" width="3.7109375" style="1068" customWidth="1"/>
    <col min="27" max="27" width="13.7109375" style="1068" customWidth="1"/>
    <col min="28" max="28" width="8.5703125" style="1068" hidden="1" customWidth="1"/>
    <col min="29" max="29" width="4.7109375" style="937" customWidth="1"/>
    <col min="30" max="30" width="115.7109375" style="937" customWidth="1"/>
    <col min="31" max="32" width="10.5703125" style="955"/>
    <col min="33" max="33" width="11.140625" style="955" customWidth="1"/>
    <col min="34" max="41" width="10.5703125" style="955"/>
    <col min="42" max="263" width="10.5703125" style="937"/>
    <col min="264" max="271" width="0" style="937" hidden="1" customWidth="1"/>
    <col min="272" max="272" width="3.7109375" style="937" customWidth="1"/>
    <col min="273" max="273" width="3.85546875" style="937" customWidth="1"/>
    <col min="274" max="274" width="3.7109375" style="937" customWidth="1"/>
    <col min="275" max="275" width="12.7109375" style="937" customWidth="1"/>
    <col min="276" max="276" width="52.7109375" style="937" customWidth="1"/>
    <col min="277" max="280" width="0" style="937" hidden="1" customWidth="1"/>
    <col min="281" max="281" width="12.28515625" style="937" customWidth="1"/>
    <col min="282" max="282" width="6.42578125" style="937" customWidth="1"/>
    <col min="283" max="283" width="12.28515625" style="937" customWidth="1"/>
    <col min="284" max="284" width="0" style="937" hidden="1" customWidth="1"/>
    <col min="285" max="285" width="3.7109375" style="937" customWidth="1"/>
    <col min="286" max="286" width="11.140625" style="937" bestFit="1" customWidth="1"/>
    <col min="287" max="288" width="10.5703125" style="937"/>
    <col min="289" max="289" width="11.140625" style="937" customWidth="1"/>
    <col min="290" max="519" width="10.5703125" style="937"/>
    <col min="520" max="527" width="0" style="937" hidden="1" customWidth="1"/>
    <col min="528" max="528" width="3.7109375" style="937" customWidth="1"/>
    <col min="529" max="529" width="3.85546875" style="937" customWidth="1"/>
    <col min="530" max="530" width="3.7109375" style="937" customWidth="1"/>
    <col min="531" max="531" width="12.7109375" style="937" customWidth="1"/>
    <col min="532" max="532" width="52.7109375" style="937" customWidth="1"/>
    <col min="533" max="536" width="0" style="937" hidden="1" customWidth="1"/>
    <col min="537" max="537" width="12.28515625" style="937" customWidth="1"/>
    <col min="538" max="538" width="6.42578125" style="937" customWidth="1"/>
    <col min="539" max="539" width="12.28515625" style="937" customWidth="1"/>
    <col min="540" max="540" width="0" style="937" hidden="1" customWidth="1"/>
    <col min="541" max="541" width="3.7109375" style="937" customWidth="1"/>
    <col min="542" max="542" width="11.140625" style="937" bestFit="1" customWidth="1"/>
    <col min="543" max="544" width="10.5703125" style="937"/>
    <col min="545" max="545" width="11.140625" style="937" customWidth="1"/>
    <col min="546" max="775" width="10.5703125" style="937"/>
    <col min="776" max="783" width="0" style="937" hidden="1" customWidth="1"/>
    <col min="784" max="784" width="3.7109375" style="937" customWidth="1"/>
    <col min="785" max="785" width="3.85546875" style="937" customWidth="1"/>
    <col min="786" max="786" width="3.7109375" style="937" customWidth="1"/>
    <col min="787" max="787" width="12.7109375" style="937" customWidth="1"/>
    <col min="788" max="788" width="52.7109375" style="937" customWidth="1"/>
    <col min="789" max="792" width="0" style="937" hidden="1" customWidth="1"/>
    <col min="793" max="793" width="12.28515625" style="937" customWidth="1"/>
    <col min="794" max="794" width="6.42578125" style="937" customWidth="1"/>
    <col min="795" max="795" width="12.28515625" style="937" customWidth="1"/>
    <col min="796" max="796" width="0" style="937" hidden="1" customWidth="1"/>
    <col min="797" max="797" width="3.7109375" style="937" customWidth="1"/>
    <col min="798" max="798" width="11.140625" style="937" bestFit="1" customWidth="1"/>
    <col min="799" max="800" width="10.5703125" style="937"/>
    <col min="801" max="801" width="11.140625" style="937" customWidth="1"/>
    <col min="802" max="1031" width="10.5703125" style="937"/>
    <col min="1032" max="1039" width="0" style="937" hidden="1" customWidth="1"/>
    <col min="1040" max="1040" width="3.7109375" style="937" customWidth="1"/>
    <col min="1041" max="1041" width="3.85546875" style="937" customWidth="1"/>
    <col min="1042" max="1042" width="3.7109375" style="937" customWidth="1"/>
    <col min="1043" max="1043" width="12.7109375" style="937" customWidth="1"/>
    <col min="1044" max="1044" width="52.7109375" style="937" customWidth="1"/>
    <col min="1045" max="1048" width="0" style="937" hidden="1" customWidth="1"/>
    <col min="1049" max="1049" width="12.28515625" style="937" customWidth="1"/>
    <col min="1050" max="1050" width="6.42578125" style="937" customWidth="1"/>
    <col min="1051" max="1051" width="12.28515625" style="937" customWidth="1"/>
    <col min="1052" max="1052" width="0" style="937" hidden="1" customWidth="1"/>
    <col min="1053" max="1053" width="3.7109375" style="937" customWidth="1"/>
    <col min="1054" max="1054" width="11.140625" style="937" bestFit="1" customWidth="1"/>
    <col min="1055" max="1056" width="10.5703125" style="937"/>
    <col min="1057" max="1057" width="11.140625" style="937" customWidth="1"/>
    <col min="1058" max="1287" width="10.5703125" style="937"/>
    <col min="1288" max="1295" width="0" style="937" hidden="1" customWidth="1"/>
    <col min="1296" max="1296" width="3.7109375" style="937" customWidth="1"/>
    <col min="1297" max="1297" width="3.85546875" style="937" customWidth="1"/>
    <col min="1298" max="1298" width="3.7109375" style="937" customWidth="1"/>
    <col min="1299" max="1299" width="12.7109375" style="937" customWidth="1"/>
    <col min="1300" max="1300" width="52.7109375" style="937" customWidth="1"/>
    <col min="1301" max="1304" width="0" style="937" hidden="1" customWidth="1"/>
    <col min="1305" max="1305" width="12.28515625" style="937" customWidth="1"/>
    <col min="1306" max="1306" width="6.42578125" style="937" customWidth="1"/>
    <col min="1307" max="1307" width="12.28515625" style="937" customWidth="1"/>
    <col min="1308" max="1308" width="0" style="937" hidden="1" customWidth="1"/>
    <col min="1309" max="1309" width="3.7109375" style="937" customWidth="1"/>
    <col min="1310" max="1310" width="11.140625" style="937" bestFit="1" customWidth="1"/>
    <col min="1311" max="1312" width="10.5703125" style="937"/>
    <col min="1313" max="1313" width="11.140625" style="937" customWidth="1"/>
    <col min="1314" max="1543" width="10.5703125" style="937"/>
    <col min="1544" max="1551" width="0" style="937" hidden="1" customWidth="1"/>
    <col min="1552" max="1552" width="3.7109375" style="937" customWidth="1"/>
    <col min="1553" max="1553" width="3.85546875" style="937" customWidth="1"/>
    <col min="1554" max="1554" width="3.7109375" style="937" customWidth="1"/>
    <col min="1555" max="1555" width="12.7109375" style="937" customWidth="1"/>
    <col min="1556" max="1556" width="52.7109375" style="937" customWidth="1"/>
    <col min="1557" max="1560" width="0" style="937" hidden="1" customWidth="1"/>
    <col min="1561" max="1561" width="12.28515625" style="937" customWidth="1"/>
    <col min="1562" max="1562" width="6.42578125" style="937" customWidth="1"/>
    <col min="1563" max="1563" width="12.28515625" style="937" customWidth="1"/>
    <col min="1564" max="1564" width="0" style="937" hidden="1" customWidth="1"/>
    <col min="1565" max="1565" width="3.7109375" style="937" customWidth="1"/>
    <col min="1566" max="1566" width="11.140625" style="937" bestFit="1" customWidth="1"/>
    <col min="1567" max="1568" width="10.5703125" style="937"/>
    <col min="1569" max="1569" width="11.140625" style="937" customWidth="1"/>
    <col min="1570" max="1799" width="10.5703125" style="937"/>
    <col min="1800" max="1807" width="0" style="937" hidden="1" customWidth="1"/>
    <col min="1808" max="1808" width="3.7109375" style="937" customWidth="1"/>
    <col min="1809" max="1809" width="3.85546875" style="937" customWidth="1"/>
    <col min="1810" max="1810" width="3.7109375" style="937" customWidth="1"/>
    <col min="1811" max="1811" width="12.7109375" style="937" customWidth="1"/>
    <col min="1812" max="1812" width="52.7109375" style="937" customWidth="1"/>
    <col min="1813" max="1816" width="0" style="937" hidden="1" customWidth="1"/>
    <col min="1817" max="1817" width="12.28515625" style="937" customWidth="1"/>
    <col min="1818" max="1818" width="6.42578125" style="937" customWidth="1"/>
    <col min="1819" max="1819" width="12.28515625" style="937" customWidth="1"/>
    <col min="1820" max="1820" width="0" style="937" hidden="1" customWidth="1"/>
    <col min="1821" max="1821" width="3.7109375" style="937" customWidth="1"/>
    <col min="1822" max="1822" width="11.140625" style="937" bestFit="1" customWidth="1"/>
    <col min="1823" max="1824" width="10.5703125" style="937"/>
    <col min="1825" max="1825" width="11.140625" style="937" customWidth="1"/>
    <col min="1826" max="2055" width="10.5703125" style="937"/>
    <col min="2056" max="2063" width="0" style="937" hidden="1" customWidth="1"/>
    <col min="2064" max="2064" width="3.7109375" style="937" customWidth="1"/>
    <col min="2065" max="2065" width="3.85546875" style="937" customWidth="1"/>
    <col min="2066" max="2066" width="3.7109375" style="937" customWidth="1"/>
    <col min="2067" max="2067" width="12.7109375" style="937" customWidth="1"/>
    <col min="2068" max="2068" width="52.7109375" style="937" customWidth="1"/>
    <col min="2069" max="2072" width="0" style="937" hidden="1" customWidth="1"/>
    <col min="2073" max="2073" width="12.28515625" style="937" customWidth="1"/>
    <col min="2074" max="2074" width="6.42578125" style="937" customWidth="1"/>
    <col min="2075" max="2075" width="12.28515625" style="937" customWidth="1"/>
    <col min="2076" max="2076" width="0" style="937" hidden="1" customWidth="1"/>
    <col min="2077" max="2077" width="3.7109375" style="937" customWidth="1"/>
    <col min="2078" max="2078" width="11.140625" style="937" bestFit="1" customWidth="1"/>
    <col min="2079" max="2080" width="10.5703125" style="937"/>
    <col min="2081" max="2081" width="11.140625" style="937" customWidth="1"/>
    <col min="2082" max="2311" width="10.5703125" style="937"/>
    <col min="2312" max="2319" width="0" style="937" hidden="1" customWidth="1"/>
    <col min="2320" max="2320" width="3.7109375" style="937" customWidth="1"/>
    <col min="2321" max="2321" width="3.85546875" style="937" customWidth="1"/>
    <col min="2322" max="2322" width="3.7109375" style="937" customWidth="1"/>
    <col min="2323" max="2323" width="12.7109375" style="937" customWidth="1"/>
    <col min="2324" max="2324" width="52.7109375" style="937" customWidth="1"/>
    <col min="2325" max="2328" width="0" style="937" hidden="1" customWidth="1"/>
    <col min="2329" max="2329" width="12.28515625" style="937" customWidth="1"/>
    <col min="2330" max="2330" width="6.42578125" style="937" customWidth="1"/>
    <col min="2331" max="2331" width="12.28515625" style="937" customWidth="1"/>
    <col min="2332" max="2332" width="0" style="937" hidden="1" customWidth="1"/>
    <col min="2333" max="2333" width="3.7109375" style="937" customWidth="1"/>
    <col min="2334" max="2334" width="11.140625" style="937" bestFit="1" customWidth="1"/>
    <col min="2335" max="2336" width="10.5703125" style="937"/>
    <col min="2337" max="2337" width="11.140625" style="937" customWidth="1"/>
    <col min="2338" max="2567" width="10.5703125" style="937"/>
    <col min="2568" max="2575" width="0" style="937" hidden="1" customWidth="1"/>
    <col min="2576" max="2576" width="3.7109375" style="937" customWidth="1"/>
    <col min="2577" max="2577" width="3.85546875" style="937" customWidth="1"/>
    <col min="2578" max="2578" width="3.7109375" style="937" customWidth="1"/>
    <col min="2579" max="2579" width="12.7109375" style="937" customWidth="1"/>
    <col min="2580" max="2580" width="52.7109375" style="937" customWidth="1"/>
    <col min="2581" max="2584" width="0" style="937" hidden="1" customWidth="1"/>
    <col min="2585" max="2585" width="12.28515625" style="937" customWidth="1"/>
    <col min="2586" max="2586" width="6.42578125" style="937" customWidth="1"/>
    <col min="2587" max="2587" width="12.28515625" style="937" customWidth="1"/>
    <col min="2588" max="2588" width="0" style="937" hidden="1" customWidth="1"/>
    <col min="2589" max="2589" width="3.7109375" style="937" customWidth="1"/>
    <col min="2590" max="2590" width="11.140625" style="937" bestFit="1" customWidth="1"/>
    <col min="2591" max="2592" width="10.5703125" style="937"/>
    <col min="2593" max="2593" width="11.140625" style="937" customWidth="1"/>
    <col min="2594" max="2823" width="10.5703125" style="937"/>
    <col min="2824" max="2831" width="0" style="937" hidden="1" customWidth="1"/>
    <col min="2832" max="2832" width="3.7109375" style="937" customWidth="1"/>
    <col min="2833" max="2833" width="3.85546875" style="937" customWidth="1"/>
    <col min="2834" max="2834" width="3.7109375" style="937" customWidth="1"/>
    <col min="2835" max="2835" width="12.7109375" style="937" customWidth="1"/>
    <col min="2836" max="2836" width="52.7109375" style="937" customWidth="1"/>
    <col min="2837" max="2840" width="0" style="937" hidden="1" customWidth="1"/>
    <col min="2841" max="2841" width="12.28515625" style="937" customWidth="1"/>
    <col min="2842" max="2842" width="6.42578125" style="937" customWidth="1"/>
    <col min="2843" max="2843" width="12.28515625" style="937" customWidth="1"/>
    <col min="2844" max="2844" width="0" style="937" hidden="1" customWidth="1"/>
    <col min="2845" max="2845" width="3.7109375" style="937" customWidth="1"/>
    <col min="2846" max="2846" width="11.140625" style="937" bestFit="1" customWidth="1"/>
    <col min="2847" max="2848" width="10.5703125" style="937"/>
    <col min="2849" max="2849" width="11.140625" style="937" customWidth="1"/>
    <col min="2850" max="3079" width="10.5703125" style="937"/>
    <col min="3080" max="3087" width="0" style="937" hidden="1" customWidth="1"/>
    <col min="3088" max="3088" width="3.7109375" style="937" customWidth="1"/>
    <col min="3089" max="3089" width="3.85546875" style="937" customWidth="1"/>
    <col min="3090" max="3090" width="3.7109375" style="937" customWidth="1"/>
    <col min="3091" max="3091" width="12.7109375" style="937" customWidth="1"/>
    <col min="3092" max="3092" width="52.7109375" style="937" customWidth="1"/>
    <col min="3093" max="3096" width="0" style="937" hidden="1" customWidth="1"/>
    <col min="3097" max="3097" width="12.28515625" style="937" customWidth="1"/>
    <col min="3098" max="3098" width="6.42578125" style="937" customWidth="1"/>
    <col min="3099" max="3099" width="12.28515625" style="937" customWidth="1"/>
    <col min="3100" max="3100" width="0" style="937" hidden="1" customWidth="1"/>
    <col min="3101" max="3101" width="3.7109375" style="937" customWidth="1"/>
    <col min="3102" max="3102" width="11.140625" style="937" bestFit="1" customWidth="1"/>
    <col min="3103" max="3104" width="10.5703125" style="937"/>
    <col min="3105" max="3105" width="11.140625" style="937" customWidth="1"/>
    <col min="3106" max="3335" width="10.5703125" style="937"/>
    <col min="3336" max="3343" width="0" style="937" hidden="1" customWidth="1"/>
    <col min="3344" max="3344" width="3.7109375" style="937" customWidth="1"/>
    <col min="3345" max="3345" width="3.85546875" style="937" customWidth="1"/>
    <col min="3346" max="3346" width="3.7109375" style="937" customWidth="1"/>
    <col min="3347" max="3347" width="12.7109375" style="937" customWidth="1"/>
    <col min="3348" max="3348" width="52.7109375" style="937" customWidth="1"/>
    <col min="3349" max="3352" width="0" style="937" hidden="1" customWidth="1"/>
    <col min="3353" max="3353" width="12.28515625" style="937" customWidth="1"/>
    <col min="3354" max="3354" width="6.42578125" style="937" customWidth="1"/>
    <col min="3355" max="3355" width="12.28515625" style="937" customWidth="1"/>
    <col min="3356" max="3356" width="0" style="937" hidden="1" customWidth="1"/>
    <col min="3357" max="3357" width="3.7109375" style="937" customWidth="1"/>
    <col min="3358" max="3358" width="11.140625" style="937" bestFit="1" customWidth="1"/>
    <col min="3359" max="3360" width="10.5703125" style="937"/>
    <col min="3361" max="3361" width="11.140625" style="937" customWidth="1"/>
    <col min="3362" max="3591" width="10.5703125" style="937"/>
    <col min="3592" max="3599" width="0" style="937" hidden="1" customWidth="1"/>
    <col min="3600" max="3600" width="3.7109375" style="937" customWidth="1"/>
    <col min="3601" max="3601" width="3.85546875" style="937" customWidth="1"/>
    <col min="3602" max="3602" width="3.7109375" style="937" customWidth="1"/>
    <col min="3603" max="3603" width="12.7109375" style="937" customWidth="1"/>
    <col min="3604" max="3604" width="52.7109375" style="937" customWidth="1"/>
    <col min="3605" max="3608" width="0" style="937" hidden="1" customWidth="1"/>
    <col min="3609" max="3609" width="12.28515625" style="937" customWidth="1"/>
    <col min="3610" max="3610" width="6.42578125" style="937" customWidth="1"/>
    <col min="3611" max="3611" width="12.28515625" style="937" customWidth="1"/>
    <col min="3612" max="3612" width="0" style="937" hidden="1" customWidth="1"/>
    <col min="3613" max="3613" width="3.7109375" style="937" customWidth="1"/>
    <col min="3614" max="3614" width="11.140625" style="937" bestFit="1" customWidth="1"/>
    <col min="3615" max="3616" width="10.5703125" style="937"/>
    <col min="3617" max="3617" width="11.140625" style="937" customWidth="1"/>
    <col min="3618" max="3847" width="10.5703125" style="937"/>
    <col min="3848" max="3855" width="0" style="937" hidden="1" customWidth="1"/>
    <col min="3856" max="3856" width="3.7109375" style="937" customWidth="1"/>
    <col min="3857" max="3857" width="3.85546875" style="937" customWidth="1"/>
    <col min="3858" max="3858" width="3.7109375" style="937" customWidth="1"/>
    <col min="3859" max="3859" width="12.7109375" style="937" customWidth="1"/>
    <col min="3860" max="3860" width="52.7109375" style="937" customWidth="1"/>
    <col min="3861" max="3864" width="0" style="937" hidden="1" customWidth="1"/>
    <col min="3865" max="3865" width="12.28515625" style="937" customWidth="1"/>
    <col min="3866" max="3866" width="6.42578125" style="937" customWidth="1"/>
    <col min="3867" max="3867" width="12.28515625" style="937" customWidth="1"/>
    <col min="3868" max="3868" width="0" style="937" hidden="1" customWidth="1"/>
    <col min="3869" max="3869" width="3.7109375" style="937" customWidth="1"/>
    <col min="3870" max="3870" width="11.140625" style="937" bestFit="1" customWidth="1"/>
    <col min="3871" max="3872" width="10.5703125" style="937"/>
    <col min="3873" max="3873" width="11.140625" style="937" customWidth="1"/>
    <col min="3874" max="4103" width="10.5703125" style="937"/>
    <col min="4104" max="4111" width="0" style="937" hidden="1" customWidth="1"/>
    <col min="4112" max="4112" width="3.7109375" style="937" customWidth="1"/>
    <col min="4113" max="4113" width="3.85546875" style="937" customWidth="1"/>
    <col min="4114" max="4114" width="3.7109375" style="937" customWidth="1"/>
    <col min="4115" max="4115" width="12.7109375" style="937" customWidth="1"/>
    <col min="4116" max="4116" width="52.7109375" style="937" customWidth="1"/>
    <col min="4117" max="4120" width="0" style="937" hidden="1" customWidth="1"/>
    <col min="4121" max="4121" width="12.28515625" style="937" customWidth="1"/>
    <col min="4122" max="4122" width="6.42578125" style="937" customWidth="1"/>
    <col min="4123" max="4123" width="12.28515625" style="937" customWidth="1"/>
    <col min="4124" max="4124" width="0" style="937" hidden="1" customWidth="1"/>
    <col min="4125" max="4125" width="3.7109375" style="937" customWidth="1"/>
    <col min="4126" max="4126" width="11.140625" style="937" bestFit="1" customWidth="1"/>
    <col min="4127" max="4128" width="10.5703125" style="937"/>
    <col min="4129" max="4129" width="11.140625" style="937" customWidth="1"/>
    <col min="4130" max="4359" width="10.5703125" style="937"/>
    <col min="4360" max="4367" width="0" style="937" hidden="1" customWidth="1"/>
    <col min="4368" max="4368" width="3.7109375" style="937" customWidth="1"/>
    <col min="4369" max="4369" width="3.85546875" style="937" customWidth="1"/>
    <col min="4370" max="4370" width="3.7109375" style="937" customWidth="1"/>
    <col min="4371" max="4371" width="12.7109375" style="937" customWidth="1"/>
    <col min="4372" max="4372" width="52.7109375" style="937" customWidth="1"/>
    <col min="4373" max="4376" width="0" style="937" hidden="1" customWidth="1"/>
    <col min="4377" max="4377" width="12.28515625" style="937" customWidth="1"/>
    <col min="4378" max="4378" width="6.42578125" style="937" customWidth="1"/>
    <col min="4379" max="4379" width="12.28515625" style="937" customWidth="1"/>
    <col min="4380" max="4380" width="0" style="937" hidden="1" customWidth="1"/>
    <col min="4381" max="4381" width="3.7109375" style="937" customWidth="1"/>
    <col min="4382" max="4382" width="11.140625" style="937" bestFit="1" customWidth="1"/>
    <col min="4383" max="4384" width="10.5703125" style="937"/>
    <col min="4385" max="4385" width="11.140625" style="937" customWidth="1"/>
    <col min="4386" max="4615" width="10.5703125" style="937"/>
    <col min="4616" max="4623" width="0" style="937" hidden="1" customWidth="1"/>
    <col min="4624" max="4624" width="3.7109375" style="937" customWidth="1"/>
    <col min="4625" max="4625" width="3.85546875" style="937" customWidth="1"/>
    <col min="4626" max="4626" width="3.7109375" style="937" customWidth="1"/>
    <col min="4627" max="4627" width="12.7109375" style="937" customWidth="1"/>
    <col min="4628" max="4628" width="52.7109375" style="937" customWidth="1"/>
    <col min="4629" max="4632" width="0" style="937" hidden="1" customWidth="1"/>
    <col min="4633" max="4633" width="12.28515625" style="937" customWidth="1"/>
    <col min="4634" max="4634" width="6.42578125" style="937" customWidth="1"/>
    <col min="4635" max="4635" width="12.28515625" style="937" customWidth="1"/>
    <col min="4636" max="4636" width="0" style="937" hidden="1" customWidth="1"/>
    <col min="4637" max="4637" width="3.7109375" style="937" customWidth="1"/>
    <col min="4638" max="4638" width="11.140625" style="937" bestFit="1" customWidth="1"/>
    <col min="4639" max="4640" width="10.5703125" style="937"/>
    <col min="4641" max="4641" width="11.140625" style="937" customWidth="1"/>
    <col min="4642" max="4871" width="10.5703125" style="937"/>
    <col min="4872" max="4879" width="0" style="937" hidden="1" customWidth="1"/>
    <col min="4880" max="4880" width="3.7109375" style="937" customWidth="1"/>
    <col min="4881" max="4881" width="3.85546875" style="937" customWidth="1"/>
    <col min="4882" max="4882" width="3.7109375" style="937" customWidth="1"/>
    <col min="4883" max="4883" width="12.7109375" style="937" customWidth="1"/>
    <col min="4884" max="4884" width="52.7109375" style="937" customWidth="1"/>
    <col min="4885" max="4888" width="0" style="937" hidden="1" customWidth="1"/>
    <col min="4889" max="4889" width="12.28515625" style="937" customWidth="1"/>
    <col min="4890" max="4890" width="6.42578125" style="937" customWidth="1"/>
    <col min="4891" max="4891" width="12.28515625" style="937" customWidth="1"/>
    <col min="4892" max="4892" width="0" style="937" hidden="1" customWidth="1"/>
    <col min="4893" max="4893" width="3.7109375" style="937" customWidth="1"/>
    <col min="4894" max="4894" width="11.140625" style="937" bestFit="1" customWidth="1"/>
    <col min="4895" max="4896" width="10.5703125" style="937"/>
    <col min="4897" max="4897" width="11.140625" style="937" customWidth="1"/>
    <col min="4898" max="5127" width="10.5703125" style="937"/>
    <col min="5128" max="5135" width="0" style="937" hidden="1" customWidth="1"/>
    <col min="5136" max="5136" width="3.7109375" style="937" customWidth="1"/>
    <col min="5137" max="5137" width="3.85546875" style="937" customWidth="1"/>
    <col min="5138" max="5138" width="3.7109375" style="937" customWidth="1"/>
    <col min="5139" max="5139" width="12.7109375" style="937" customWidth="1"/>
    <col min="5140" max="5140" width="52.7109375" style="937" customWidth="1"/>
    <col min="5141" max="5144" width="0" style="937" hidden="1" customWidth="1"/>
    <col min="5145" max="5145" width="12.28515625" style="937" customWidth="1"/>
    <col min="5146" max="5146" width="6.42578125" style="937" customWidth="1"/>
    <col min="5147" max="5147" width="12.28515625" style="937" customWidth="1"/>
    <col min="5148" max="5148" width="0" style="937" hidden="1" customWidth="1"/>
    <col min="5149" max="5149" width="3.7109375" style="937" customWidth="1"/>
    <col min="5150" max="5150" width="11.140625" style="937" bestFit="1" customWidth="1"/>
    <col min="5151" max="5152" width="10.5703125" style="937"/>
    <col min="5153" max="5153" width="11.140625" style="937" customWidth="1"/>
    <col min="5154" max="5383" width="10.5703125" style="937"/>
    <col min="5384" max="5391" width="0" style="937" hidden="1" customWidth="1"/>
    <col min="5392" max="5392" width="3.7109375" style="937" customWidth="1"/>
    <col min="5393" max="5393" width="3.85546875" style="937" customWidth="1"/>
    <col min="5394" max="5394" width="3.7109375" style="937" customWidth="1"/>
    <col min="5395" max="5395" width="12.7109375" style="937" customWidth="1"/>
    <col min="5396" max="5396" width="52.7109375" style="937" customWidth="1"/>
    <col min="5397" max="5400" width="0" style="937" hidden="1" customWidth="1"/>
    <col min="5401" max="5401" width="12.28515625" style="937" customWidth="1"/>
    <col min="5402" max="5402" width="6.42578125" style="937" customWidth="1"/>
    <col min="5403" max="5403" width="12.28515625" style="937" customWidth="1"/>
    <col min="5404" max="5404" width="0" style="937" hidden="1" customWidth="1"/>
    <col min="5405" max="5405" width="3.7109375" style="937" customWidth="1"/>
    <col min="5406" max="5406" width="11.140625" style="937" bestFit="1" customWidth="1"/>
    <col min="5407" max="5408" width="10.5703125" style="937"/>
    <col min="5409" max="5409" width="11.140625" style="937" customWidth="1"/>
    <col min="5410" max="5639" width="10.5703125" style="937"/>
    <col min="5640" max="5647" width="0" style="937" hidden="1" customWidth="1"/>
    <col min="5648" max="5648" width="3.7109375" style="937" customWidth="1"/>
    <col min="5649" max="5649" width="3.85546875" style="937" customWidth="1"/>
    <col min="5650" max="5650" width="3.7109375" style="937" customWidth="1"/>
    <col min="5651" max="5651" width="12.7109375" style="937" customWidth="1"/>
    <col min="5652" max="5652" width="52.7109375" style="937" customWidth="1"/>
    <col min="5653" max="5656" width="0" style="937" hidden="1" customWidth="1"/>
    <col min="5657" max="5657" width="12.28515625" style="937" customWidth="1"/>
    <col min="5658" max="5658" width="6.42578125" style="937" customWidth="1"/>
    <col min="5659" max="5659" width="12.28515625" style="937" customWidth="1"/>
    <col min="5660" max="5660" width="0" style="937" hidden="1" customWidth="1"/>
    <col min="5661" max="5661" width="3.7109375" style="937" customWidth="1"/>
    <col min="5662" max="5662" width="11.140625" style="937" bestFit="1" customWidth="1"/>
    <col min="5663" max="5664" width="10.5703125" style="937"/>
    <col min="5665" max="5665" width="11.140625" style="937" customWidth="1"/>
    <col min="5666" max="5895" width="10.5703125" style="937"/>
    <col min="5896" max="5903" width="0" style="937" hidden="1" customWidth="1"/>
    <col min="5904" max="5904" width="3.7109375" style="937" customWidth="1"/>
    <col min="5905" max="5905" width="3.85546875" style="937" customWidth="1"/>
    <col min="5906" max="5906" width="3.7109375" style="937" customWidth="1"/>
    <col min="5907" max="5907" width="12.7109375" style="937" customWidth="1"/>
    <col min="5908" max="5908" width="52.7109375" style="937" customWidth="1"/>
    <col min="5909" max="5912" width="0" style="937" hidden="1" customWidth="1"/>
    <col min="5913" max="5913" width="12.28515625" style="937" customWidth="1"/>
    <col min="5914" max="5914" width="6.42578125" style="937" customWidth="1"/>
    <col min="5915" max="5915" width="12.28515625" style="937" customWidth="1"/>
    <col min="5916" max="5916" width="0" style="937" hidden="1" customWidth="1"/>
    <col min="5917" max="5917" width="3.7109375" style="937" customWidth="1"/>
    <col min="5918" max="5918" width="11.140625" style="937" bestFit="1" customWidth="1"/>
    <col min="5919" max="5920" width="10.5703125" style="937"/>
    <col min="5921" max="5921" width="11.140625" style="937" customWidth="1"/>
    <col min="5922" max="6151" width="10.5703125" style="937"/>
    <col min="6152" max="6159" width="0" style="937" hidden="1" customWidth="1"/>
    <col min="6160" max="6160" width="3.7109375" style="937" customWidth="1"/>
    <col min="6161" max="6161" width="3.85546875" style="937" customWidth="1"/>
    <col min="6162" max="6162" width="3.7109375" style="937" customWidth="1"/>
    <col min="6163" max="6163" width="12.7109375" style="937" customWidth="1"/>
    <col min="6164" max="6164" width="52.7109375" style="937" customWidth="1"/>
    <col min="6165" max="6168" width="0" style="937" hidden="1" customWidth="1"/>
    <col min="6169" max="6169" width="12.28515625" style="937" customWidth="1"/>
    <col min="6170" max="6170" width="6.42578125" style="937" customWidth="1"/>
    <col min="6171" max="6171" width="12.28515625" style="937" customWidth="1"/>
    <col min="6172" max="6172" width="0" style="937" hidden="1" customWidth="1"/>
    <col min="6173" max="6173" width="3.7109375" style="937" customWidth="1"/>
    <col min="6174" max="6174" width="11.140625" style="937" bestFit="1" customWidth="1"/>
    <col min="6175" max="6176" width="10.5703125" style="937"/>
    <col min="6177" max="6177" width="11.140625" style="937" customWidth="1"/>
    <col min="6178" max="6407" width="10.5703125" style="937"/>
    <col min="6408" max="6415" width="0" style="937" hidden="1" customWidth="1"/>
    <col min="6416" max="6416" width="3.7109375" style="937" customWidth="1"/>
    <col min="6417" max="6417" width="3.85546875" style="937" customWidth="1"/>
    <col min="6418" max="6418" width="3.7109375" style="937" customWidth="1"/>
    <col min="6419" max="6419" width="12.7109375" style="937" customWidth="1"/>
    <col min="6420" max="6420" width="52.7109375" style="937" customWidth="1"/>
    <col min="6421" max="6424" width="0" style="937" hidden="1" customWidth="1"/>
    <col min="6425" max="6425" width="12.28515625" style="937" customWidth="1"/>
    <col min="6426" max="6426" width="6.42578125" style="937" customWidth="1"/>
    <col min="6427" max="6427" width="12.28515625" style="937" customWidth="1"/>
    <col min="6428" max="6428" width="0" style="937" hidden="1" customWidth="1"/>
    <col min="6429" max="6429" width="3.7109375" style="937" customWidth="1"/>
    <col min="6430" max="6430" width="11.140625" style="937" bestFit="1" customWidth="1"/>
    <col min="6431" max="6432" width="10.5703125" style="937"/>
    <col min="6433" max="6433" width="11.140625" style="937" customWidth="1"/>
    <col min="6434" max="6663" width="10.5703125" style="937"/>
    <col min="6664" max="6671" width="0" style="937" hidden="1" customWidth="1"/>
    <col min="6672" max="6672" width="3.7109375" style="937" customWidth="1"/>
    <col min="6673" max="6673" width="3.85546875" style="937" customWidth="1"/>
    <col min="6674" max="6674" width="3.7109375" style="937" customWidth="1"/>
    <col min="6675" max="6675" width="12.7109375" style="937" customWidth="1"/>
    <col min="6676" max="6676" width="52.7109375" style="937" customWidth="1"/>
    <col min="6677" max="6680" width="0" style="937" hidden="1" customWidth="1"/>
    <col min="6681" max="6681" width="12.28515625" style="937" customWidth="1"/>
    <col min="6682" max="6682" width="6.42578125" style="937" customWidth="1"/>
    <col min="6683" max="6683" width="12.28515625" style="937" customWidth="1"/>
    <col min="6684" max="6684" width="0" style="937" hidden="1" customWidth="1"/>
    <col min="6685" max="6685" width="3.7109375" style="937" customWidth="1"/>
    <col min="6686" max="6686" width="11.140625" style="937" bestFit="1" customWidth="1"/>
    <col min="6687" max="6688" width="10.5703125" style="937"/>
    <col min="6689" max="6689" width="11.140625" style="937" customWidth="1"/>
    <col min="6690" max="6919" width="10.5703125" style="937"/>
    <col min="6920" max="6927" width="0" style="937" hidden="1" customWidth="1"/>
    <col min="6928" max="6928" width="3.7109375" style="937" customWidth="1"/>
    <col min="6929" max="6929" width="3.85546875" style="937" customWidth="1"/>
    <col min="6930" max="6930" width="3.7109375" style="937" customWidth="1"/>
    <col min="6931" max="6931" width="12.7109375" style="937" customWidth="1"/>
    <col min="6932" max="6932" width="52.7109375" style="937" customWidth="1"/>
    <col min="6933" max="6936" width="0" style="937" hidden="1" customWidth="1"/>
    <col min="6937" max="6937" width="12.28515625" style="937" customWidth="1"/>
    <col min="6938" max="6938" width="6.42578125" style="937" customWidth="1"/>
    <col min="6939" max="6939" width="12.28515625" style="937" customWidth="1"/>
    <col min="6940" max="6940" width="0" style="937" hidden="1" customWidth="1"/>
    <col min="6941" max="6941" width="3.7109375" style="937" customWidth="1"/>
    <col min="6942" max="6942" width="11.140625" style="937" bestFit="1" customWidth="1"/>
    <col min="6943" max="6944" width="10.5703125" style="937"/>
    <col min="6945" max="6945" width="11.140625" style="937" customWidth="1"/>
    <col min="6946" max="7175" width="10.5703125" style="937"/>
    <col min="7176" max="7183" width="0" style="937" hidden="1" customWidth="1"/>
    <col min="7184" max="7184" width="3.7109375" style="937" customWidth="1"/>
    <col min="7185" max="7185" width="3.85546875" style="937" customWidth="1"/>
    <col min="7186" max="7186" width="3.7109375" style="937" customWidth="1"/>
    <col min="7187" max="7187" width="12.7109375" style="937" customWidth="1"/>
    <col min="7188" max="7188" width="52.7109375" style="937" customWidth="1"/>
    <col min="7189" max="7192" width="0" style="937" hidden="1" customWidth="1"/>
    <col min="7193" max="7193" width="12.28515625" style="937" customWidth="1"/>
    <col min="7194" max="7194" width="6.42578125" style="937" customWidth="1"/>
    <col min="7195" max="7195" width="12.28515625" style="937" customWidth="1"/>
    <col min="7196" max="7196" width="0" style="937" hidden="1" customWidth="1"/>
    <col min="7197" max="7197" width="3.7109375" style="937" customWidth="1"/>
    <col min="7198" max="7198" width="11.140625" style="937" bestFit="1" customWidth="1"/>
    <col min="7199" max="7200" width="10.5703125" style="937"/>
    <col min="7201" max="7201" width="11.140625" style="937" customWidth="1"/>
    <col min="7202" max="7431" width="10.5703125" style="937"/>
    <col min="7432" max="7439" width="0" style="937" hidden="1" customWidth="1"/>
    <col min="7440" max="7440" width="3.7109375" style="937" customWidth="1"/>
    <col min="7441" max="7441" width="3.85546875" style="937" customWidth="1"/>
    <col min="7442" max="7442" width="3.7109375" style="937" customWidth="1"/>
    <col min="7443" max="7443" width="12.7109375" style="937" customWidth="1"/>
    <col min="7444" max="7444" width="52.7109375" style="937" customWidth="1"/>
    <col min="7445" max="7448" width="0" style="937" hidden="1" customWidth="1"/>
    <col min="7449" max="7449" width="12.28515625" style="937" customWidth="1"/>
    <col min="7450" max="7450" width="6.42578125" style="937" customWidth="1"/>
    <col min="7451" max="7451" width="12.28515625" style="937" customWidth="1"/>
    <col min="7452" max="7452" width="0" style="937" hidden="1" customWidth="1"/>
    <col min="7453" max="7453" width="3.7109375" style="937" customWidth="1"/>
    <col min="7454" max="7454" width="11.140625" style="937" bestFit="1" customWidth="1"/>
    <col min="7455" max="7456" width="10.5703125" style="937"/>
    <col min="7457" max="7457" width="11.140625" style="937" customWidth="1"/>
    <col min="7458" max="7687" width="10.5703125" style="937"/>
    <col min="7688" max="7695" width="0" style="937" hidden="1" customWidth="1"/>
    <col min="7696" max="7696" width="3.7109375" style="937" customWidth="1"/>
    <col min="7697" max="7697" width="3.85546875" style="937" customWidth="1"/>
    <col min="7698" max="7698" width="3.7109375" style="937" customWidth="1"/>
    <col min="7699" max="7699" width="12.7109375" style="937" customWidth="1"/>
    <col min="7700" max="7700" width="52.7109375" style="937" customWidth="1"/>
    <col min="7701" max="7704" width="0" style="937" hidden="1" customWidth="1"/>
    <col min="7705" max="7705" width="12.28515625" style="937" customWidth="1"/>
    <col min="7706" max="7706" width="6.42578125" style="937" customWidth="1"/>
    <col min="7707" max="7707" width="12.28515625" style="937" customWidth="1"/>
    <col min="7708" max="7708" width="0" style="937" hidden="1" customWidth="1"/>
    <col min="7709" max="7709" width="3.7109375" style="937" customWidth="1"/>
    <col min="7710" max="7710" width="11.140625" style="937" bestFit="1" customWidth="1"/>
    <col min="7711" max="7712" width="10.5703125" style="937"/>
    <col min="7713" max="7713" width="11.140625" style="937" customWidth="1"/>
    <col min="7714" max="7943" width="10.5703125" style="937"/>
    <col min="7944" max="7951" width="0" style="937" hidden="1" customWidth="1"/>
    <col min="7952" max="7952" width="3.7109375" style="937" customWidth="1"/>
    <col min="7953" max="7953" width="3.85546875" style="937" customWidth="1"/>
    <col min="7954" max="7954" width="3.7109375" style="937" customWidth="1"/>
    <col min="7955" max="7955" width="12.7109375" style="937" customWidth="1"/>
    <col min="7956" max="7956" width="52.7109375" style="937" customWidth="1"/>
    <col min="7957" max="7960" width="0" style="937" hidden="1" customWidth="1"/>
    <col min="7961" max="7961" width="12.28515625" style="937" customWidth="1"/>
    <col min="7962" max="7962" width="6.42578125" style="937" customWidth="1"/>
    <col min="7963" max="7963" width="12.28515625" style="937" customWidth="1"/>
    <col min="7964" max="7964" width="0" style="937" hidden="1" customWidth="1"/>
    <col min="7965" max="7965" width="3.7109375" style="937" customWidth="1"/>
    <col min="7966" max="7966" width="11.140625" style="937" bestFit="1" customWidth="1"/>
    <col min="7967" max="7968" width="10.5703125" style="937"/>
    <col min="7969" max="7969" width="11.140625" style="937" customWidth="1"/>
    <col min="7970" max="8199" width="10.5703125" style="937"/>
    <col min="8200" max="8207" width="0" style="937" hidden="1" customWidth="1"/>
    <col min="8208" max="8208" width="3.7109375" style="937" customWidth="1"/>
    <col min="8209" max="8209" width="3.85546875" style="937" customWidth="1"/>
    <col min="8210" max="8210" width="3.7109375" style="937" customWidth="1"/>
    <col min="8211" max="8211" width="12.7109375" style="937" customWidth="1"/>
    <col min="8212" max="8212" width="52.7109375" style="937" customWidth="1"/>
    <col min="8213" max="8216" width="0" style="937" hidden="1" customWidth="1"/>
    <col min="8217" max="8217" width="12.28515625" style="937" customWidth="1"/>
    <col min="8218" max="8218" width="6.42578125" style="937" customWidth="1"/>
    <col min="8219" max="8219" width="12.28515625" style="937" customWidth="1"/>
    <col min="8220" max="8220" width="0" style="937" hidden="1" customWidth="1"/>
    <col min="8221" max="8221" width="3.7109375" style="937" customWidth="1"/>
    <col min="8222" max="8222" width="11.140625" style="937" bestFit="1" customWidth="1"/>
    <col min="8223" max="8224" width="10.5703125" style="937"/>
    <col min="8225" max="8225" width="11.140625" style="937" customWidth="1"/>
    <col min="8226" max="8455" width="10.5703125" style="937"/>
    <col min="8456" max="8463" width="0" style="937" hidden="1" customWidth="1"/>
    <col min="8464" max="8464" width="3.7109375" style="937" customWidth="1"/>
    <col min="8465" max="8465" width="3.85546875" style="937" customWidth="1"/>
    <col min="8466" max="8466" width="3.7109375" style="937" customWidth="1"/>
    <col min="8467" max="8467" width="12.7109375" style="937" customWidth="1"/>
    <col min="8468" max="8468" width="52.7109375" style="937" customWidth="1"/>
    <col min="8469" max="8472" width="0" style="937" hidden="1" customWidth="1"/>
    <col min="8473" max="8473" width="12.28515625" style="937" customWidth="1"/>
    <col min="8474" max="8474" width="6.42578125" style="937" customWidth="1"/>
    <col min="8475" max="8475" width="12.28515625" style="937" customWidth="1"/>
    <col min="8476" max="8476" width="0" style="937" hidden="1" customWidth="1"/>
    <col min="8477" max="8477" width="3.7109375" style="937" customWidth="1"/>
    <col min="8478" max="8478" width="11.140625" style="937" bestFit="1" customWidth="1"/>
    <col min="8479" max="8480" width="10.5703125" style="937"/>
    <col min="8481" max="8481" width="11.140625" style="937" customWidth="1"/>
    <col min="8482" max="8711" width="10.5703125" style="937"/>
    <col min="8712" max="8719" width="0" style="937" hidden="1" customWidth="1"/>
    <col min="8720" max="8720" width="3.7109375" style="937" customWidth="1"/>
    <col min="8721" max="8721" width="3.85546875" style="937" customWidth="1"/>
    <col min="8722" max="8722" width="3.7109375" style="937" customWidth="1"/>
    <col min="8723" max="8723" width="12.7109375" style="937" customWidth="1"/>
    <col min="8724" max="8724" width="52.7109375" style="937" customWidth="1"/>
    <col min="8725" max="8728" width="0" style="937" hidden="1" customWidth="1"/>
    <col min="8729" max="8729" width="12.28515625" style="937" customWidth="1"/>
    <col min="8730" max="8730" width="6.42578125" style="937" customWidth="1"/>
    <col min="8731" max="8731" width="12.28515625" style="937" customWidth="1"/>
    <col min="8732" max="8732" width="0" style="937" hidden="1" customWidth="1"/>
    <col min="8733" max="8733" width="3.7109375" style="937" customWidth="1"/>
    <col min="8734" max="8734" width="11.140625" style="937" bestFit="1" customWidth="1"/>
    <col min="8735" max="8736" width="10.5703125" style="937"/>
    <col min="8737" max="8737" width="11.140625" style="937" customWidth="1"/>
    <col min="8738" max="8967" width="10.5703125" style="937"/>
    <col min="8968" max="8975" width="0" style="937" hidden="1" customWidth="1"/>
    <col min="8976" max="8976" width="3.7109375" style="937" customWidth="1"/>
    <col min="8977" max="8977" width="3.85546875" style="937" customWidth="1"/>
    <col min="8978" max="8978" width="3.7109375" style="937" customWidth="1"/>
    <col min="8979" max="8979" width="12.7109375" style="937" customWidth="1"/>
    <col min="8980" max="8980" width="52.7109375" style="937" customWidth="1"/>
    <col min="8981" max="8984" width="0" style="937" hidden="1" customWidth="1"/>
    <col min="8985" max="8985" width="12.28515625" style="937" customWidth="1"/>
    <col min="8986" max="8986" width="6.42578125" style="937" customWidth="1"/>
    <col min="8987" max="8987" width="12.28515625" style="937" customWidth="1"/>
    <col min="8988" max="8988" width="0" style="937" hidden="1" customWidth="1"/>
    <col min="8989" max="8989" width="3.7109375" style="937" customWidth="1"/>
    <col min="8990" max="8990" width="11.140625" style="937" bestFit="1" customWidth="1"/>
    <col min="8991" max="8992" width="10.5703125" style="937"/>
    <col min="8993" max="8993" width="11.140625" style="937" customWidth="1"/>
    <col min="8994" max="9223" width="10.5703125" style="937"/>
    <col min="9224" max="9231" width="0" style="937" hidden="1" customWidth="1"/>
    <col min="9232" max="9232" width="3.7109375" style="937" customWidth="1"/>
    <col min="9233" max="9233" width="3.85546875" style="937" customWidth="1"/>
    <col min="9234" max="9234" width="3.7109375" style="937" customWidth="1"/>
    <col min="9235" max="9235" width="12.7109375" style="937" customWidth="1"/>
    <col min="9236" max="9236" width="52.7109375" style="937" customWidth="1"/>
    <col min="9237" max="9240" width="0" style="937" hidden="1" customWidth="1"/>
    <col min="9241" max="9241" width="12.28515625" style="937" customWidth="1"/>
    <col min="9242" max="9242" width="6.42578125" style="937" customWidth="1"/>
    <col min="9243" max="9243" width="12.28515625" style="937" customWidth="1"/>
    <col min="9244" max="9244" width="0" style="937" hidden="1" customWidth="1"/>
    <col min="9245" max="9245" width="3.7109375" style="937" customWidth="1"/>
    <col min="9246" max="9246" width="11.140625" style="937" bestFit="1" customWidth="1"/>
    <col min="9247" max="9248" width="10.5703125" style="937"/>
    <col min="9249" max="9249" width="11.140625" style="937" customWidth="1"/>
    <col min="9250" max="9479" width="10.5703125" style="937"/>
    <col min="9480" max="9487" width="0" style="937" hidden="1" customWidth="1"/>
    <col min="9488" max="9488" width="3.7109375" style="937" customWidth="1"/>
    <col min="9489" max="9489" width="3.85546875" style="937" customWidth="1"/>
    <col min="9490" max="9490" width="3.7109375" style="937" customWidth="1"/>
    <col min="9491" max="9491" width="12.7109375" style="937" customWidth="1"/>
    <col min="9492" max="9492" width="52.7109375" style="937" customWidth="1"/>
    <col min="9493" max="9496" width="0" style="937" hidden="1" customWidth="1"/>
    <col min="9497" max="9497" width="12.28515625" style="937" customWidth="1"/>
    <col min="9498" max="9498" width="6.42578125" style="937" customWidth="1"/>
    <col min="9499" max="9499" width="12.28515625" style="937" customWidth="1"/>
    <col min="9500" max="9500" width="0" style="937" hidden="1" customWidth="1"/>
    <col min="9501" max="9501" width="3.7109375" style="937" customWidth="1"/>
    <col min="9502" max="9502" width="11.140625" style="937" bestFit="1" customWidth="1"/>
    <col min="9503" max="9504" width="10.5703125" style="937"/>
    <col min="9505" max="9505" width="11.140625" style="937" customWidth="1"/>
    <col min="9506" max="9735" width="10.5703125" style="937"/>
    <col min="9736" max="9743" width="0" style="937" hidden="1" customWidth="1"/>
    <col min="9744" max="9744" width="3.7109375" style="937" customWidth="1"/>
    <col min="9745" max="9745" width="3.85546875" style="937" customWidth="1"/>
    <col min="9746" max="9746" width="3.7109375" style="937" customWidth="1"/>
    <col min="9747" max="9747" width="12.7109375" style="937" customWidth="1"/>
    <col min="9748" max="9748" width="52.7109375" style="937" customWidth="1"/>
    <col min="9749" max="9752" width="0" style="937" hidden="1" customWidth="1"/>
    <col min="9753" max="9753" width="12.28515625" style="937" customWidth="1"/>
    <col min="9754" max="9754" width="6.42578125" style="937" customWidth="1"/>
    <col min="9755" max="9755" width="12.28515625" style="937" customWidth="1"/>
    <col min="9756" max="9756" width="0" style="937" hidden="1" customWidth="1"/>
    <col min="9757" max="9757" width="3.7109375" style="937" customWidth="1"/>
    <col min="9758" max="9758" width="11.140625" style="937" bestFit="1" customWidth="1"/>
    <col min="9759" max="9760" width="10.5703125" style="937"/>
    <col min="9761" max="9761" width="11.140625" style="937" customWidth="1"/>
    <col min="9762" max="9991" width="10.5703125" style="937"/>
    <col min="9992" max="9999" width="0" style="937" hidden="1" customWidth="1"/>
    <col min="10000" max="10000" width="3.7109375" style="937" customWidth="1"/>
    <col min="10001" max="10001" width="3.85546875" style="937" customWidth="1"/>
    <col min="10002" max="10002" width="3.7109375" style="937" customWidth="1"/>
    <col min="10003" max="10003" width="12.7109375" style="937" customWidth="1"/>
    <col min="10004" max="10004" width="52.7109375" style="937" customWidth="1"/>
    <col min="10005" max="10008" width="0" style="937" hidden="1" customWidth="1"/>
    <col min="10009" max="10009" width="12.28515625" style="937" customWidth="1"/>
    <col min="10010" max="10010" width="6.42578125" style="937" customWidth="1"/>
    <col min="10011" max="10011" width="12.28515625" style="937" customWidth="1"/>
    <col min="10012" max="10012" width="0" style="937" hidden="1" customWidth="1"/>
    <col min="10013" max="10013" width="3.7109375" style="937" customWidth="1"/>
    <col min="10014" max="10014" width="11.140625" style="937" bestFit="1" customWidth="1"/>
    <col min="10015" max="10016" width="10.5703125" style="937"/>
    <col min="10017" max="10017" width="11.140625" style="937" customWidth="1"/>
    <col min="10018" max="10247" width="10.5703125" style="937"/>
    <col min="10248" max="10255" width="0" style="937" hidden="1" customWidth="1"/>
    <col min="10256" max="10256" width="3.7109375" style="937" customWidth="1"/>
    <col min="10257" max="10257" width="3.85546875" style="937" customWidth="1"/>
    <col min="10258" max="10258" width="3.7109375" style="937" customWidth="1"/>
    <col min="10259" max="10259" width="12.7109375" style="937" customWidth="1"/>
    <col min="10260" max="10260" width="52.7109375" style="937" customWidth="1"/>
    <col min="10261" max="10264" width="0" style="937" hidden="1" customWidth="1"/>
    <col min="10265" max="10265" width="12.28515625" style="937" customWidth="1"/>
    <col min="10266" max="10266" width="6.42578125" style="937" customWidth="1"/>
    <col min="10267" max="10267" width="12.28515625" style="937" customWidth="1"/>
    <col min="10268" max="10268" width="0" style="937" hidden="1" customWidth="1"/>
    <col min="10269" max="10269" width="3.7109375" style="937" customWidth="1"/>
    <col min="10270" max="10270" width="11.140625" style="937" bestFit="1" customWidth="1"/>
    <col min="10271" max="10272" width="10.5703125" style="937"/>
    <col min="10273" max="10273" width="11.140625" style="937" customWidth="1"/>
    <col min="10274" max="10503" width="10.5703125" style="937"/>
    <col min="10504" max="10511" width="0" style="937" hidden="1" customWidth="1"/>
    <col min="10512" max="10512" width="3.7109375" style="937" customWidth="1"/>
    <col min="10513" max="10513" width="3.85546875" style="937" customWidth="1"/>
    <col min="10514" max="10514" width="3.7109375" style="937" customWidth="1"/>
    <col min="10515" max="10515" width="12.7109375" style="937" customWidth="1"/>
    <col min="10516" max="10516" width="52.7109375" style="937" customWidth="1"/>
    <col min="10517" max="10520" width="0" style="937" hidden="1" customWidth="1"/>
    <col min="10521" max="10521" width="12.28515625" style="937" customWidth="1"/>
    <col min="10522" max="10522" width="6.42578125" style="937" customWidth="1"/>
    <col min="10523" max="10523" width="12.28515625" style="937" customWidth="1"/>
    <col min="10524" max="10524" width="0" style="937" hidden="1" customWidth="1"/>
    <col min="10525" max="10525" width="3.7109375" style="937" customWidth="1"/>
    <col min="10526" max="10526" width="11.140625" style="937" bestFit="1" customWidth="1"/>
    <col min="10527" max="10528" width="10.5703125" style="937"/>
    <col min="10529" max="10529" width="11.140625" style="937" customWidth="1"/>
    <col min="10530" max="10759" width="10.5703125" style="937"/>
    <col min="10760" max="10767" width="0" style="937" hidden="1" customWidth="1"/>
    <col min="10768" max="10768" width="3.7109375" style="937" customWidth="1"/>
    <col min="10769" max="10769" width="3.85546875" style="937" customWidth="1"/>
    <col min="10770" max="10770" width="3.7109375" style="937" customWidth="1"/>
    <col min="10771" max="10771" width="12.7109375" style="937" customWidth="1"/>
    <col min="10772" max="10772" width="52.7109375" style="937" customWidth="1"/>
    <col min="10773" max="10776" width="0" style="937" hidden="1" customWidth="1"/>
    <col min="10777" max="10777" width="12.28515625" style="937" customWidth="1"/>
    <col min="10778" max="10778" width="6.42578125" style="937" customWidth="1"/>
    <col min="10779" max="10779" width="12.28515625" style="937" customWidth="1"/>
    <col min="10780" max="10780" width="0" style="937" hidden="1" customWidth="1"/>
    <col min="10781" max="10781" width="3.7109375" style="937" customWidth="1"/>
    <col min="10782" max="10782" width="11.140625" style="937" bestFit="1" customWidth="1"/>
    <col min="10783" max="10784" width="10.5703125" style="937"/>
    <col min="10785" max="10785" width="11.140625" style="937" customWidth="1"/>
    <col min="10786" max="11015" width="10.5703125" style="937"/>
    <col min="11016" max="11023" width="0" style="937" hidden="1" customWidth="1"/>
    <col min="11024" max="11024" width="3.7109375" style="937" customWidth="1"/>
    <col min="11025" max="11025" width="3.85546875" style="937" customWidth="1"/>
    <col min="11026" max="11026" width="3.7109375" style="937" customWidth="1"/>
    <col min="11027" max="11027" width="12.7109375" style="937" customWidth="1"/>
    <col min="11028" max="11028" width="52.7109375" style="937" customWidth="1"/>
    <col min="11029" max="11032" width="0" style="937" hidden="1" customWidth="1"/>
    <col min="11033" max="11033" width="12.28515625" style="937" customWidth="1"/>
    <col min="11034" max="11034" width="6.42578125" style="937" customWidth="1"/>
    <col min="11035" max="11035" width="12.28515625" style="937" customWidth="1"/>
    <col min="11036" max="11036" width="0" style="937" hidden="1" customWidth="1"/>
    <col min="11037" max="11037" width="3.7109375" style="937" customWidth="1"/>
    <col min="11038" max="11038" width="11.140625" style="937" bestFit="1" customWidth="1"/>
    <col min="11039" max="11040" width="10.5703125" style="937"/>
    <col min="11041" max="11041" width="11.140625" style="937" customWidth="1"/>
    <col min="11042" max="11271" width="10.5703125" style="937"/>
    <col min="11272" max="11279" width="0" style="937" hidden="1" customWidth="1"/>
    <col min="11280" max="11280" width="3.7109375" style="937" customWidth="1"/>
    <col min="11281" max="11281" width="3.85546875" style="937" customWidth="1"/>
    <col min="11282" max="11282" width="3.7109375" style="937" customWidth="1"/>
    <col min="11283" max="11283" width="12.7109375" style="937" customWidth="1"/>
    <col min="11284" max="11284" width="52.7109375" style="937" customWidth="1"/>
    <col min="11285" max="11288" width="0" style="937" hidden="1" customWidth="1"/>
    <col min="11289" max="11289" width="12.28515625" style="937" customWidth="1"/>
    <col min="11290" max="11290" width="6.42578125" style="937" customWidth="1"/>
    <col min="11291" max="11291" width="12.28515625" style="937" customWidth="1"/>
    <col min="11292" max="11292" width="0" style="937" hidden="1" customWidth="1"/>
    <col min="11293" max="11293" width="3.7109375" style="937" customWidth="1"/>
    <col min="11294" max="11294" width="11.140625" style="937" bestFit="1" customWidth="1"/>
    <col min="11295" max="11296" width="10.5703125" style="937"/>
    <col min="11297" max="11297" width="11.140625" style="937" customWidth="1"/>
    <col min="11298" max="11527" width="10.5703125" style="937"/>
    <col min="11528" max="11535" width="0" style="937" hidden="1" customWidth="1"/>
    <col min="11536" max="11536" width="3.7109375" style="937" customWidth="1"/>
    <col min="11537" max="11537" width="3.85546875" style="937" customWidth="1"/>
    <col min="11538" max="11538" width="3.7109375" style="937" customWidth="1"/>
    <col min="11539" max="11539" width="12.7109375" style="937" customWidth="1"/>
    <col min="11540" max="11540" width="52.7109375" style="937" customWidth="1"/>
    <col min="11541" max="11544" width="0" style="937" hidden="1" customWidth="1"/>
    <col min="11545" max="11545" width="12.28515625" style="937" customWidth="1"/>
    <col min="11546" max="11546" width="6.42578125" style="937" customWidth="1"/>
    <col min="11547" max="11547" width="12.28515625" style="937" customWidth="1"/>
    <col min="11548" max="11548" width="0" style="937" hidden="1" customWidth="1"/>
    <col min="11549" max="11549" width="3.7109375" style="937" customWidth="1"/>
    <col min="11550" max="11550" width="11.140625" style="937" bestFit="1" customWidth="1"/>
    <col min="11551" max="11552" width="10.5703125" style="937"/>
    <col min="11553" max="11553" width="11.140625" style="937" customWidth="1"/>
    <col min="11554" max="11783" width="10.5703125" style="937"/>
    <col min="11784" max="11791" width="0" style="937" hidden="1" customWidth="1"/>
    <col min="11792" max="11792" width="3.7109375" style="937" customWidth="1"/>
    <col min="11793" max="11793" width="3.85546875" style="937" customWidth="1"/>
    <col min="11794" max="11794" width="3.7109375" style="937" customWidth="1"/>
    <col min="11795" max="11795" width="12.7109375" style="937" customWidth="1"/>
    <col min="11796" max="11796" width="52.7109375" style="937" customWidth="1"/>
    <col min="11797" max="11800" width="0" style="937" hidden="1" customWidth="1"/>
    <col min="11801" max="11801" width="12.28515625" style="937" customWidth="1"/>
    <col min="11802" max="11802" width="6.42578125" style="937" customWidth="1"/>
    <col min="11803" max="11803" width="12.28515625" style="937" customWidth="1"/>
    <col min="11804" max="11804" width="0" style="937" hidden="1" customWidth="1"/>
    <col min="11805" max="11805" width="3.7109375" style="937" customWidth="1"/>
    <col min="11806" max="11806" width="11.140625" style="937" bestFit="1" customWidth="1"/>
    <col min="11807" max="11808" width="10.5703125" style="937"/>
    <col min="11809" max="11809" width="11.140625" style="937" customWidth="1"/>
    <col min="11810" max="12039" width="10.5703125" style="937"/>
    <col min="12040" max="12047" width="0" style="937" hidden="1" customWidth="1"/>
    <col min="12048" max="12048" width="3.7109375" style="937" customWidth="1"/>
    <col min="12049" max="12049" width="3.85546875" style="937" customWidth="1"/>
    <col min="12050" max="12050" width="3.7109375" style="937" customWidth="1"/>
    <col min="12051" max="12051" width="12.7109375" style="937" customWidth="1"/>
    <col min="12052" max="12052" width="52.7109375" style="937" customWidth="1"/>
    <col min="12053" max="12056" width="0" style="937" hidden="1" customWidth="1"/>
    <col min="12057" max="12057" width="12.28515625" style="937" customWidth="1"/>
    <col min="12058" max="12058" width="6.42578125" style="937" customWidth="1"/>
    <col min="12059" max="12059" width="12.28515625" style="937" customWidth="1"/>
    <col min="12060" max="12060" width="0" style="937" hidden="1" customWidth="1"/>
    <col min="12061" max="12061" width="3.7109375" style="937" customWidth="1"/>
    <col min="12062" max="12062" width="11.140625" style="937" bestFit="1" customWidth="1"/>
    <col min="12063" max="12064" width="10.5703125" style="937"/>
    <col min="12065" max="12065" width="11.140625" style="937" customWidth="1"/>
    <col min="12066" max="12295" width="10.5703125" style="937"/>
    <col min="12296" max="12303" width="0" style="937" hidden="1" customWidth="1"/>
    <col min="12304" max="12304" width="3.7109375" style="937" customWidth="1"/>
    <col min="12305" max="12305" width="3.85546875" style="937" customWidth="1"/>
    <col min="12306" max="12306" width="3.7109375" style="937" customWidth="1"/>
    <col min="12307" max="12307" width="12.7109375" style="937" customWidth="1"/>
    <col min="12308" max="12308" width="52.7109375" style="937" customWidth="1"/>
    <col min="12309" max="12312" width="0" style="937" hidden="1" customWidth="1"/>
    <col min="12313" max="12313" width="12.28515625" style="937" customWidth="1"/>
    <col min="12314" max="12314" width="6.42578125" style="937" customWidth="1"/>
    <col min="12315" max="12315" width="12.28515625" style="937" customWidth="1"/>
    <col min="12316" max="12316" width="0" style="937" hidden="1" customWidth="1"/>
    <col min="12317" max="12317" width="3.7109375" style="937" customWidth="1"/>
    <col min="12318" max="12318" width="11.140625" style="937" bestFit="1" customWidth="1"/>
    <col min="12319" max="12320" width="10.5703125" style="937"/>
    <col min="12321" max="12321" width="11.140625" style="937" customWidth="1"/>
    <col min="12322" max="12551" width="10.5703125" style="937"/>
    <col min="12552" max="12559" width="0" style="937" hidden="1" customWidth="1"/>
    <col min="12560" max="12560" width="3.7109375" style="937" customWidth="1"/>
    <col min="12561" max="12561" width="3.85546875" style="937" customWidth="1"/>
    <col min="12562" max="12562" width="3.7109375" style="937" customWidth="1"/>
    <col min="12563" max="12563" width="12.7109375" style="937" customWidth="1"/>
    <col min="12564" max="12564" width="52.7109375" style="937" customWidth="1"/>
    <col min="12565" max="12568" width="0" style="937" hidden="1" customWidth="1"/>
    <col min="12569" max="12569" width="12.28515625" style="937" customWidth="1"/>
    <col min="12570" max="12570" width="6.42578125" style="937" customWidth="1"/>
    <col min="12571" max="12571" width="12.28515625" style="937" customWidth="1"/>
    <col min="12572" max="12572" width="0" style="937" hidden="1" customWidth="1"/>
    <col min="12573" max="12573" width="3.7109375" style="937" customWidth="1"/>
    <col min="12574" max="12574" width="11.140625" style="937" bestFit="1" customWidth="1"/>
    <col min="12575" max="12576" width="10.5703125" style="937"/>
    <col min="12577" max="12577" width="11.140625" style="937" customWidth="1"/>
    <col min="12578" max="12807" width="10.5703125" style="937"/>
    <col min="12808" max="12815" width="0" style="937" hidden="1" customWidth="1"/>
    <col min="12816" max="12816" width="3.7109375" style="937" customWidth="1"/>
    <col min="12817" max="12817" width="3.85546875" style="937" customWidth="1"/>
    <col min="12818" max="12818" width="3.7109375" style="937" customWidth="1"/>
    <col min="12819" max="12819" width="12.7109375" style="937" customWidth="1"/>
    <col min="12820" max="12820" width="52.7109375" style="937" customWidth="1"/>
    <col min="12821" max="12824" width="0" style="937" hidden="1" customWidth="1"/>
    <col min="12825" max="12825" width="12.28515625" style="937" customWidth="1"/>
    <col min="12826" max="12826" width="6.42578125" style="937" customWidth="1"/>
    <col min="12827" max="12827" width="12.28515625" style="937" customWidth="1"/>
    <col min="12828" max="12828" width="0" style="937" hidden="1" customWidth="1"/>
    <col min="12829" max="12829" width="3.7109375" style="937" customWidth="1"/>
    <col min="12830" max="12830" width="11.140625" style="937" bestFit="1" customWidth="1"/>
    <col min="12831" max="12832" width="10.5703125" style="937"/>
    <col min="12833" max="12833" width="11.140625" style="937" customWidth="1"/>
    <col min="12834" max="13063" width="10.5703125" style="937"/>
    <col min="13064" max="13071" width="0" style="937" hidden="1" customWidth="1"/>
    <col min="13072" max="13072" width="3.7109375" style="937" customWidth="1"/>
    <col min="13073" max="13073" width="3.85546875" style="937" customWidth="1"/>
    <col min="13074" max="13074" width="3.7109375" style="937" customWidth="1"/>
    <col min="13075" max="13075" width="12.7109375" style="937" customWidth="1"/>
    <col min="13076" max="13076" width="52.7109375" style="937" customWidth="1"/>
    <col min="13077" max="13080" width="0" style="937" hidden="1" customWidth="1"/>
    <col min="13081" max="13081" width="12.28515625" style="937" customWidth="1"/>
    <col min="13082" max="13082" width="6.42578125" style="937" customWidth="1"/>
    <col min="13083" max="13083" width="12.28515625" style="937" customWidth="1"/>
    <col min="13084" max="13084" width="0" style="937" hidden="1" customWidth="1"/>
    <col min="13085" max="13085" width="3.7109375" style="937" customWidth="1"/>
    <col min="13086" max="13086" width="11.140625" style="937" bestFit="1" customWidth="1"/>
    <col min="13087" max="13088" width="10.5703125" style="937"/>
    <col min="13089" max="13089" width="11.140625" style="937" customWidth="1"/>
    <col min="13090" max="13319" width="10.5703125" style="937"/>
    <col min="13320" max="13327" width="0" style="937" hidden="1" customWidth="1"/>
    <col min="13328" max="13328" width="3.7109375" style="937" customWidth="1"/>
    <col min="13329" max="13329" width="3.85546875" style="937" customWidth="1"/>
    <col min="13330" max="13330" width="3.7109375" style="937" customWidth="1"/>
    <col min="13331" max="13331" width="12.7109375" style="937" customWidth="1"/>
    <col min="13332" max="13332" width="52.7109375" style="937" customWidth="1"/>
    <col min="13333" max="13336" width="0" style="937" hidden="1" customWidth="1"/>
    <col min="13337" max="13337" width="12.28515625" style="937" customWidth="1"/>
    <col min="13338" max="13338" width="6.42578125" style="937" customWidth="1"/>
    <col min="13339" max="13339" width="12.28515625" style="937" customWidth="1"/>
    <col min="13340" max="13340" width="0" style="937" hidden="1" customWidth="1"/>
    <col min="13341" max="13341" width="3.7109375" style="937" customWidth="1"/>
    <col min="13342" max="13342" width="11.140625" style="937" bestFit="1" customWidth="1"/>
    <col min="13343" max="13344" width="10.5703125" style="937"/>
    <col min="13345" max="13345" width="11.140625" style="937" customWidth="1"/>
    <col min="13346" max="13575" width="10.5703125" style="937"/>
    <col min="13576" max="13583" width="0" style="937" hidden="1" customWidth="1"/>
    <col min="13584" max="13584" width="3.7109375" style="937" customWidth="1"/>
    <col min="13585" max="13585" width="3.85546875" style="937" customWidth="1"/>
    <col min="13586" max="13586" width="3.7109375" style="937" customWidth="1"/>
    <col min="13587" max="13587" width="12.7109375" style="937" customWidth="1"/>
    <col min="13588" max="13588" width="52.7109375" style="937" customWidth="1"/>
    <col min="13589" max="13592" width="0" style="937" hidden="1" customWidth="1"/>
    <col min="13593" max="13593" width="12.28515625" style="937" customWidth="1"/>
    <col min="13594" max="13594" width="6.42578125" style="937" customWidth="1"/>
    <col min="13595" max="13595" width="12.28515625" style="937" customWidth="1"/>
    <col min="13596" max="13596" width="0" style="937" hidden="1" customWidth="1"/>
    <col min="13597" max="13597" width="3.7109375" style="937" customWidth="1"/>
    <col min="13598" max="13598" width="11.140625" style="937" bestFit="1" customWidth="1"/>
    <col min="13599" max="13600" width="10.5703125" style="937"/>
    <col min="13601" max="13601" width="11.140625" style="937" customWidth="1"/>
    <col min="13602" max="13831" width="10.5703125" style="937"/>
    <col min="13832" max="13839" width="0" style="937" hidden="1" customWidth="1"/>
    <col min="13840" max="13840" width="3.7109375" style="937" customWidth="1"/>
    <col min="13841" max="13841" width="3.85546875" style="937" customWidth="1"/>
    <col min="13842" max="13842" width="3.7109375" style="937" customWidth="1"/>
    <col min="13843" max="13843" width="12.7109375" style="937" customWidth="1"/>
    <col min="13844" max="13844" width="52.7109375" style="937" customWidth="1"/>
    <col min="13845" max="13848" width="0" style="937" hidden="1" customWidth="1"/>
    <col min="13849" max="13849" width="12.28515625" style="937" customWidth="1"/>
    <col min="13850" max="13850" width="6.42578125" style="937" customWidth="1"/>
    <col min="13851" max="13851" width="12.28515625" style="937" customWidth="1"/>
    <col min="13852" max="13852" width="0" style="937" hidden="1" customWidth="1"/>
    <col min="13853" max="13853" width="3.7109375" style="937" customWidth="1"/>
    <col min="13854" max="13854" width="11.140625" style="937" bestFit="1" customWidth="1"/>
    <col min="13855" max="13856" width="10.5703125" style="937"/>
    <col min="13857" max="13857" width="11.140625" style="937" customWidth="1"/>
    <col min="13858" max="14087" width="10.5703125" style="937"/>
    <col min="14088" max="14095" width="0" style="937" hidden="1" customWidth="1"/>
    <col min="14096" max="14096" width="3.7109375" style="937" customWidth="1"/>
    <col min="14097" max="14097" width="3.85546875" style="937" customWidth="1"/>
    <col min="14098" max="14098" width="3.7109375" style="937" customWidth="1"/>
    <col min="14099" max="14099" width="12.7109375" style="937" customWidth="1"/>
    <col min="14100" max="14100" width="52.7109375" style="937" customWidth="1"/>
    <col min="14101" max="14104" width="0" style="937" hidden="1" customWidth="1"/>
    <col min="14105" max="14105" width="12.28515625" style="937" customWidth="1"/>
    <col min="14106" max="14106" width="6.42578125" style="937" customWidth="1"/>
    <col min="14107" max="14107" width="12.28515625" style="937" customWidth="1"/>
    <col min="14108" max="14108" width="0" style="937" hidden="1" customWidth="1"/>
    <col min="14109" max="14109" width="3.7109375" style="937" customWidth="1"/>
    <col min="14110" max="14110" width="11.140625" style="937" bestFit="1" customWidth="1"/>
    <col min="14111" max="14112" width="10.5703125" style="937"/>
    <col min="14113" max="14113" width="11.140625" style="937" customWidth="1"/>
    <col min="14114" max="14343" width="10.5703125" style="937"/>
    <col min="14344" max="14351" width="0" style="937" hidden="1" customWidth="1"/>
    <col min="14352" max="14352" width="3.7109375" style="937" customWidth="1"/>
    <col min="14353" max="14353" width="3.85546875" style="937" customWidth="1"/>
    <col min="14354" max="14354" width="3.7109375" style="937" customWidth="1"/>
    <col min="14355" max="14355" width="12.7109375" style="937" customWidth="1"/>
    <col min="14356" max="14356" width="52.7109375" style="937" customWidth="1"/>
    <col min="14357" max="14360" width="0" style="937" hidden="1" customWidth="1"/>
    <col min="14361" max="14361" width="12.28515625" style="937" customWidth="1"/>
    <col min="14362" max="14362" width="6.42578125" style="937" customWidth="1"/>
    <col min="14363" max="14363" width="12.28515625" style="937" customWidth="1"/>
    <col min="14364" max="14364" width="0" style="937" hidden="1" customWidth="1"/>
    <col min="14365" max="14365" width="3.7109375" style="937" customWidth="1"/>
    <col min="14366" max="14366" width="11.140625" style="937" bestFit="1" customWidth="1"/>
    <col min="14367" max="14368" width="10.5703125" style="937"/>
    <col min="14369" max="14369" width="11.140625" style="937" customWidth="1"/>
    <col min="14370" max="14599" width="10.5703125" style="937"/>
    <col min="14600" max="14607" width="0" style="937" hidden="1" customWidth="1"/>
    <col min="14608" max="14608" width="3.7109375" style="937" customWidth="1"/>
    <col min="14609" max="14609" width="3.85546875" style="937" customWidth="1"/>
    <col min="14610" max="14610" width="3.7109375" style="937" customWidth="1"/>
    <col min="14611" max="14611" width="12.7109375" style="937" customWidth="1"/>
    <col min="14612" max="14612" width="52.7109375" style="937" customWidth="1"/>
    <col min="14613" max="14616" width="0" style="937" hidden="1" customWidth="1"/>
    <col min="14617" max="14617" width="12.28515625" style="937" customWidth="1"/>
    <col min="14618" max="14618" width="6.42578125" style="937" customWidth="1"/>
    <col min="14619" max="14619" width="12.28515625" style="937" customWidth="1"/>
    <col min="14620" max="14620" width="0" style="937" hidden="1" customWidth="1"/>
    <col min="14621" max="14621" width="3.7109375" style="937" customWidth="1"/>
    <col min="14622" max="14622" width="11.140625" style="937" bestFit="1" customWidth="1"/>
    <col min="14623" max="14624" width="10.5703125" style="937"/>
    <col min="14625" max="14625" width="11.140625" style="937" customWidth="1"/>
    <col min="14626" max="14855" width="10.5703125" style="937"/>
    <col min="14856" max="14863" width="0" style="937" hidden="1" customWidth="1"/>
    <col min="14864" max="14864" width="3.7109375" style="937" customWidth="1"/>
    <col min="14865" max="14865" width="3.85546875" style="937" customWidth="1"/>
    <col min="14866" max="14866" width="3.7109375" style="937" customWidth="1"/>
    <col min="14867" max="14867" width="12.7109375" style="937" customWidth="1"/>
    <col min="14868" max="14868" width="52.7109375" style="937" customWidth="1"/>
    <col min="14869" max="14872" width="0" style="937" hidden="1" customWidth="1"/>
    <col min="14873" max="14873" width="12.28515625" style="937" customWidth="1"/>
    <col min="14874" max="14874" width="6.42578125" style="937" customWidth="1"/>
    <col min="14875" max="14875" width="12.28515625" style="937" customWidth="1"/>
    <col min="14876" max="14876" width="0" style="937" hidden="1" customWidth="1"/>
    <col min="14877" max="14877" width="3.7109375" style="937" customWidth="1"/>
    <col min="14878" max="14878" width="11.140625" style="937" bestFit="1" customWidth="1"/>
    <col min="14879" max="14880" width="10.5703125" style="937"/>
    <col min="14881" max="14881" width="11.140625" style="937" customWidth="1"/>
    <col min="14882" max="15111" width="10.5703125" style="937"/>
    <col min="15112" max="15119" width="0" style="937" hidden="1" customWidth="1"/>
    <col min="15120" max="15120" width="3.7109375" style="937" customWidth="1"/>
    <col min="15121" max="15121" width="3.85546875" style="937" customWidth="1"/>
    <col min="15122" max="15122" width="3.7109375" style="937" customWidth="1"/>
    <col min="15123" max="15123" width="12.7109375" style="937" customWidth="1"/>
    <col min="15124" max="15124" width="52.7109375" style="937" customWidth="1"/>
    <col min="15125" max="15128" width="0" style="937" hidden="1" customWidth="1"/>
    <col min="15129" max="15129" width="12.28515625" style="937" customWidth="1"/>
    <col min="15130" max="15130" width="6.42578125" style="937" customWidth="1"/>
    <col min="15131" max="15131" width="12.28515625" style="937" customWidth="1"/>
    <col min="15132" max="15132" width="0" style="937" hidden="1" customWidth="1"/>
    <col min="15133" max="15133" width="3.7109375" style="937" customWidth="1"/>
    <col min="15134" max="15134" width="11.140625" style="937" bestFit="1" customWidth="1"/>
    <col min="15135" max="15136" width="10.5703125" style="937"/>
    <col min="15137" max="15137" width="11.140625" style="937" customWidth="1"/>
    <col min="15138" max="15367" width="10.5703125" style="937"/>
    <col min="15368" max="15375" width="0" style="937" hidden="1" customWidth="1"/>
    <col min="15376" max="15376" width="3.7109375" style="937" customWidth="1"/>
    <col min="15377" max="15377" width="3.85546875" style="937" customWidth="1"/>
    <col min="15378" max="15378" width="3.7109375" style="937" customWidth="1"/>
    <col min="15379" max="15379" width="12.7109375" style="937" customWidth="1"/>
    <col min="15380" max="15380" width="52.7109375" style="937" customWidth="1"/>
    <col min="15381" max="15384" width="0" style="937" hidden="1" customWidth="1"/>
    <col min="15385" max="15385" width="12.28515625" style="937" customWidth="1"/>
    <col min="15386" max="15386" width="6.42578125" style="937" customWidth="1"/>
    <col min="15387" max="15387" width="12.28515625" style="937" customWidth="1"/>
    <col min="15388" max="15388" width="0" style="937" hidden="1" customWidth="1"/>
    <col min="15389" max="15389" width="3.7109375" style="937" customWidth="1"/>
    <col min="15390" max="15390" width="11.140625" style="937" bestFit="1" customWidth="1"/>
    <col min="15391" max="15392" width="10.5703125" style="937"/>
    <col min="15393" max="15393" width="11.140625" style="937" customWidth="1"/>
    <col min="15394" max="15623" width="10.5703125" style="937"/>
    <col min="15624" max="15631" width="0" style="937" hidden="1" customWidth="1"/>
    <col min="15632" max="15632" width="3.7109375" style="937" customWidth="1"/>
    <col min="15633" max="15633" width="3.85546875" style="937" customWidth="1"/>
    <col min="15634" max="15634" width="3.7109375" style="937" customWidth="1"/>
    <col min="15635" max="15635" width="12.7109375" style="937" customWidth="1"/>
    <col min="15636" max="15636" width="52.7109375" style="937" customWidth="1"/>
    <col min="15637" max="15640" width="0" style="937" hidden="1" customWidth="1"/>
    <col min="15641" max="15641" width="12.28515625" style="937" customWidth="1"/>
    <col min="15642" max="15642" width="6.42578125" style="937" customWidth="1"/>
    <col min="15643" max="15643" width="12.28515625" style="937" customWidth="1"/>
    <col min="15644" max="15644" width="0" style="937" hidden="1" customWidth="1"/>
    <col min="15645" max="15645" width="3.7109375" style="937" customWidth="1"/>
    <col min="15646" max="15646" width="11.140625" style="937" bestFit="1" customWidth="1"/>
    <col min="15647" max="15648" width="10.5703125" style="937"/>
    <col min="15649" max="15649" width="11.140625" style="937" customWidth="1"/>
    <col min="15650" max="15879" width="10.5703125" style="937"/>
    <col min="15880" max="15887" width="0" style="937" hidden="1" customWidth="1"/>
    <col min="15888" max="15888" width="3.7109375" style="937" customWidth="1"/>
    <col min="15889" max="15889" width="3.85546875" style="937" customWidth="1"/>
    <col min="15890" max="15890" width="3.7109375" style="937" customWidth="1"/>
    <col min="15891" max="15891" width="12.7109375" style="937" customWidth="1"/>
    <col min="15892" max="15892" width="52.7109375" style="937" customWidth="1"/>
    <col min="15893" max="15896" width="0" style="937" hidden="1" customWidth="1"/>
    <col min="15897" max="15897" width="12.28515625" style="937" customWidth="1"/>
    <col min="15898" max="15898" width="6.42578125" style="937" customWidth="1"/>
    <col min="15899" max="15899" width="12.28515625" style="937" customWidth="1"/>
    <col min="15900" max="15900" width="0" style="937" hidden="1" customWidth="1"/>
    <col min="15901" max="15901" width="3.7109375" style="937" customWidth="1"/>
    <col min="15902" max="15902" width="11.140625" style="937" bestFit="1" customWidth="1"/>
    <col min="15903" max="15904" width="10.5703125" style="937"/>
    <col min="15905" max="15905" width="11.140625" style="937" customWidth="1"/>
    <col min="15906" max="16135" width="10.5703125" style="937"/>
    <col min="16136" max="16143" width="0" style="937" hidden="1" customWidth="1"/>
    <col min="16144" max="16144" width="3.7109375" style="937" customWidth="1"/>
    <col min="16145" max="16145" width="3.85546875" style="937" customWidth="1"/>
    <col min="16146" max="16146" width="3.7109375" style="937" customWidth="1"/>
    <col min="16147" max="16147" width="12.7109375" style="937" customWidth="1"/>
    <col min="16148" max="16148" width="52.7109375" style="937" customWidth="1"/>
    <col min="16149" max="16152" width="0" style="937" hidden="1" customWidth="1"/>
    <col min="16153" max="16153" width="12.28515625" style="937" customWidth="1"/>
    <col min="16154" max="16154" width="6.42578125" style="937" customWidth="1"/>
    <col min="16155" max="16155" width="12.28515625" style="937" customWidth="1"/>
    <col min="16156" max="16156" width="0" style="937" hidden="1" customWidth="1"/>
    <col min="16157" max="16157" width="3.7109375" style="937" customWidth="1"/>
    <col min="16158" max="16158" width="11.140625" style="937" bestFit="1" customWidth="1"/>
    <col min="16159" max="16160" width="10.5703125" style="937"/>
    <col min="16161" max="16161" width="11.140625" style="937" customWidth="1"/>
    <col min="16162" max="16384" width="10.5703125" style="937"/>
  </cols>
  <sheetData>
    <row r="1" spans="1:41" hidden="1">
      <c r="Q1" s="730"/>
      <c r="R1" s="730"/>
      <c r="X1" s="730"/>
      <c r="Y1" s="730"/>
    </row>
    <row r="2" spans="1:41" hidden="1">
      <c r="U2" s="730"/>
      <c r="AB2" s="730"/>
    </row>
    <row r="3" spans="1:41" hidden="1"/>
    <row r="4" spans="1:41" ht="3" customHeight="1">
      <c r="J4" s="942"/>
      <c r="K4" s="942"/>
      <c r="L4" s="938"/>
      <c r="M4" s="938"/>
      <c r="N4" s="938"/>
      <c r="O4" s="945"/>
      <c r="P4" s="945"/>
      <c r="Q4" s="945"/>
      <c r="R4" s="945"/>
      <c r="S4" s="945"/>
      <c r="T4" s="945"/>
      <c r="U4" s="945"/>
      <c r="V4" s="945"/>
      <c r="W4" s="945"/>
      <c r="X4" s="945"/>
      <c r="Y4" s="945"/>
      <c r="Z4" s="945"/>
      <c r="AA4" s="945"/>
      <c r="AB4" s="945"/>
    </row>
    <row r="5" spans="1:41" ht="26.1" customHeight="1">
      <c r="J5" s="942"/>
      <c r="K5" s="942"/>
      <c r="L5" s="1313" t="s">
        <v>716</v>
      </c>
      <c r="M5" s="1313"/>
      <c r="N5" s="1313"/>
      <c r="O5" s="1313"/>
      <c r="P5" s="1313"/>
      <c r="Q5" s="1313"/>
      <c r="R5" s="1313"/>
      <c r="S5" s="1313"/>
      <c r="T5" s="1313"/>
      <c r="U5" s="632"/>
      <c r="V5" s="632"/>
      <c r="W5" s="632"/>
      <c r="X5" s="632"/>
      <c r="Y5" s="632"/>
      <c r="Z5" s="632"/>
      <c r="AA5" s="632"/>
      <c r="AB5" s="632"/>
    </row>
    <row r="6" spans="1:41" ht="3" customHeight="1">
      <c r="J6" s="942"/>
      <c r="K6" s="942"/>
      <c r="L6" s="938"/>
      <c r="M6" s="938"/>
      <c r="N6" s="938"/>
      <c r="O6" s="717"/>
      <c r="P6" s="717"/>
      <c r="Q6" s="717"/>
      <c r="R6" s="717"/>
      <c r="S6" s="717"/>
      <c r="T6" s="717"/>
      <c r="U6" s="717"/>
      <c r="V6" s="1073"/>
      <c r="W6" s="1073"/>
      <c r="X6" s="1073"/>
      <c r="Y6" s="1073"/>
      <c r="Z6" s="1073"/>
      <c r="AA6" s="1073"/>
      <c r="AB6" s="1073"/>
      <c r="AC6" s="945"/>
    </row>
    <row r="7" spans="1:41" s="745" customFormat="1" ht="11.25" hidden="1">
      <c r="A7" s="1117"/>
      <c r="B7" s="1117"/>
      <c r="C7" s="1117"/>
      <c r="D7" s="1117"/>
      <c r="E7" s="1117"/>
      <c r="F7" s="1117"/>
      <c r="G7" s="1117"/>
      <c r="H7" s="1117"/>
      <c r="L7" s="1167"/>
      <c r="M7" s="1040"/>
      <c r="O7" s="1315"/>
      <c r="P7" s="1315"/>
      <c r="Q7" s="1315"/>
      <c r="R7" s="1315"/>
      <c r="S7" s="1315"/>
      <c r="T7" s="1315"/>
      <c r="U7" s="779"/>
      <c r="V7"/>
      <c r="W7"/>
      <c r="X7"/>
      <c r="Y7"/>
      <c r="Z7"/>
      <c r="AA7"/>
      <c r="AB7"/>
      <c r="AC7" s="779"/>
      <c r="AE7" s="1117"/>
      <c r="AF7" s="1117"/>
      <c r="AG7" s="1117"/>
      <c r="AH7" s="1117"/>
      <c r="AI7" s="1117"/>
    </row>
    <row r="8" spans="1:41"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729"/>
      <c r="V8"/>
      <c r="W8"/>
      <c r="X8"/>
      <c r="Y8"/>
      <c r="Z8"/>
      <c r="AA8"/>
      <c r="AB8"/>
      <c r="AC8" s="729"/>
      <c r="AD8" s="488"/>
      <c r="AE8" s="960"/>
      <c r="AF8" s="960"/>
      <c r="AG8" s="960"/>
      <c r="AH8" s="960"/>
      <c r="AI8" s="960"/>
      <c r="AJ8" s="960"/>
      <c r="AK8" s="960"/>
      <c r="AL8" s="960"/>
      <c r="AM8" s="960"/>
      <c r="AN8" s="960"/>
      <c r="AO8" s="960"/>
    </row>
    <row r="9" spans="1:41"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729"/>
      <c r="V9"/>
      <c r="W9"/>
      <c r="X9"/>
      <c r="Y9"/>
      <c r="Z9"/>
      <c r="AA9"/>
      <c r="AB9"/>
      <c r="AC9" s="729"/>
      <c r="AD9" s="488"/>
      <c r="AE9" s="960"/>
      <c r="AF9" s="960"/>
      <c r="AG9" s="960"/>
      <c r="AH9" s="960"/>
      <c r="AI9" s="960"/>
      <c r="AJ9" s="960"/>
      <c r="AK9" s="960"/>
      <c r="AL9" s="960"/>
      <c r="AM9" s="960"/>
      <c r="AN9" s="960"/>
      <c r="AO9" s="960"/>
    </row>
    <row r="10" spans="1:41" s="745" customFormat="1" ht="11.25" hidden="1">
      <c r="A10" s="1117"/>
      <c r="B10" s="1117"/>
      <c r="C10" s="1117"/>
      <c r="D10" s="1117"/>
      <c r="E10" s="1117"/>
      <c r="F10" s="1117"/>
      <c r="G10" s="1117"/>
      <c r="H10" s="1117"/>
      <c r="L10" s="1167"/>
      <c r="M10" s="1040"/>
      <c r="O10" s="1315"/>
      <c r="P10" s="1315"/>
      <c r="Q10" s="1315"/>
      <c r="R10" s="1315"/>
      <c r="S10" s="1315"/>
      <c r="T10" s="1315"/>
      <c r="U10" s="779"/>
      <c r="V10"/>
      <c r="W10"/>
      <c r="X10"/>
      <c r="Y10"/>
      <c r="Z10"/>
      <c r="AA10"/>
      <c r="AB10"/>
      <c r="AC10" s="779"/>
      <c r="AE10" s="1117"/>
      <c r="AF10" s="1117"/>
      <c r="AG10" s="1117"/>
      <c r="AH10" s="1117"/>
      <c r="AI10" s="1117"/>
    </row>
    <row r="11" spans="1:41" s="954" customFormat="1" ht="11.25" hidden="1">
      <c r="A11" s="960"/>
      <c r="B11" s="960"/>
      <c r="C11" s="960"/>
      <c r="D11" s="960"/>
      <c r="E11" s="960"/>
      <c r="F11" s="960"/>
      <c r="G11" s="960"/>
      <c r="H11" s="960"/>
      <c r="L11" s="1314"/>
      <c r="M11" s="1314"/>
      <c r="N11" s="971"/>
      <c r="O11" s="729"/>
      <c r="P11" s="729"/>
      <c r="Q11" s="729"/>
      <c r="R11" s="729"/>
      <c r="S11" s="729"/>
      <c r="T11" s="729"/>
      <c r="U11" s="958" t="s">
        <v>370</v>
      </c>
      <c r="V11" s="1094"/>
      <c r="W11" s="1094"/>
      <c r="X11" s="1094"/>
      <c r="Y11" s="1094"/>
      <c r="Z11" s="1094"/>
      <c r="AA11" s="1094"/>
      <c r="AB11" s="958" t="s">
        <v>370</v>
      </c>
      <c r="AE11" s="960"/>
      <c r="AF11" s="960"/>
      <c r="AG11" s="960"/>
      <c r="AH11" s="960"/>
      <c r="AI11" s="960"/>
      <c r="AJ11" s="960"/>
      <c r="AK11" s="960"/>
      <c r="AL11" s="960"/>
      <c r="AM11" s="960"/>
      <c r="AN11" s="960"/>
      <c r="AO11" s="960"/>
    </row>
    <row r="12" spans="1:41">
      <c r="J12" s="942"/>
      <c r="K12" s="942"/>
      <c r="L12" s="938"/>
      <c r="M12" s="938"/>
      <c r="N12" s="471"/>
      <c r="O12" s="1305"/>
      <c r="P12" s="1305"/>
      <c r="Q12" s="1305"/>
      <c r="R12" s="1305"/>
      <c r="S12" s="1305"/>
      <c r="T12" s="1305"/>
      <c r="U12" s="1305"/>
      <c r="V12" s="1305" t="s">
        <v>2241</v>
      </c>
      <c r="W12" s="1305"/>
      <c r="X12" s="1305"/>
      <c r="Y12" s="1305"/>
      <c r="Z12" s="1305"/>
      <c r="AA12" s="1305"/>
      <c r="AB12" s="1305"/>
    </row>
    <row r="13" spans="1:41">
      <c r="J13" s="942"/>
      <c r="K13" s="942"/>
      <c r="L13" s="1230" t="s">
        <v>444</v>
      </c>
      <c r="M13" s="1230"/>
      <c r="N13" s="1230"/>
      <c r="O13" s="1230"/>
      <c r="P13" s="1230"/>
      <c r="Q13" s="1230"/>
      <c r="R13" s="1230"/>
      <c r="S13" s="1230"/>
      <c r="T13" s="1230"/>
      <c r="U13" s="1230"/>
      <c r="V13" s="1230"/>
      <c r="W13" s="1230"/>
      <c r="X13" s="1230"/>
      <c r="Y13" s="1230"/>
      <c r="Z13" s="1230"/>
      <c r="AA13" s="1230"/>
      <c r="AB13" s="1230"/>
      <c r="AC13" s="1230"/>
      <c r="AD13" s="1230" t="s">
        <v>445</v>
      </c>
    </row>
    <row r="14" spans="1:41" ht="14.25" customHeight="1">
      <c r="J14" s="942"/>
      <c r="K14" s="942"/>
      <c r="L14" s="1309" t="s">
        <v>90</v>
      </c>
      <c r="M14" s="1309" t="s">
        <v>601</v>
      </c>
      <c r="N14" s="629"/>
      <c r="O14" s="1310" t="s">
        <v>603</v>
      </c>
      <c r="P14" s="1311"/>
      <c r="Q14" s="1311"/>
      <c r="R14" s="1311"/>
      <c r="S14" s="1311"/>
      <c r="T14" s="1312"/>
      <c r="U14" s="1293" t="s">
        <v>338</v>
      </c>
      <c r="V14" s="1310" t="s">
        <v>603</v>
      </c>
      <c r="W14" s="1311"/>
      <c r="X14" s="1311"/>
      <c r="Y14" s="1311"/>
      <c r="Z14" s="1311"/>
      <c r="AA14" s="1312"/>
      <c r="AB14" s="1293" t="s">
        <v>338</v>
      </c>
      <c r="AC14" s="1306" t="s">
        <v>273</v>
      </c>
      <c r="AD14" s="1230"/>
    </row>
    <row r="15" spans="1:41" ht="14.25" customHeight="1">
      <c r="J15" s="942"/>
      <c r="K15" s="942"/>
      <c r="L15" s="1309"/>
      <c r="M15" s="1309"/>
      <c r="N15" s="630"/>
      <c r="O15" s="1296" t="s">
        <v>577</v>
      </c>
      <c r="P15" s="1298" t="s">
        <v>269</v>
      </c>
      <c r="Q15" s="1299"/>
      <c r="R15" s="1300" t="s">
        <v>614</v>
      </c>
      <c r="S15" s="1301"/>
      <c r="T15" s="1302"/>
      <c r="U15" s="1294"/>
      <c r="V15" s="1296" t="s">
        <v>577</v>
      </c>
      <c r="W15" s="1298" t="s">
        <v>269</v>
      </c>
      <c r="X15" s="1299"/>
      <c r="Y15" s="1300" t="s">
        <v>614</v>
      </c>
      <c r="Z15" s="1301"/>
      <c r="AA15" s="1302"/>
      <c r="AB15" s="1294"/>
      <c r="AC15" s="1307"/>
      <c r="AD15" s="1230"/>
    </row>
    <row r="16" spans="1:41" ht="33.75" customHeight="1">
      <c r="J16" s="942"/>
      <c r="K16" s="942"/>
      <c r="L16" s="1309"/>
      <c r="M16" s="1309"/>
      <c r="N16" s="631"/>
      <c r="O16" s="1297"/>
      <c r="P16" s="718" t="s">
        <v>578</v>
      </c>
      <c r="Q16" s="718" t="s">
        <v>6</v>
      </c>
      <c r="R16" s="975" t="s">
        <v>272</v>
      </c>
      <c r="S16" s="1303" t="s">
        <v>271</v>
      </c>
      <c r="T16" s="1304"/>
      <c r="U16" s="1295"/>
      <c r="V16" s="1297"/>
      <c r="W16" s="718" t="s">
        <v>578</v>
      </c>
      <c r="X16" s="718" t="s">
        <v>6</v>
      </c>
      <c r="Y16" s="1187" t="s">
        <v>272</v>
      </c>
      <c r="Z16" s="1303" t="s">
        <v>271</v>
      </c>
      <c r="AA16" s="1304"/>
      <c r="AB16" s="1295"/>
      <c r="AC16" s="1308"/>
      <c r="AD16" s="1230"/>
    </row>
    <row r="17" spans="1:43">
      <c r="J17" s="942"/>
      <c r="K17" s="537">
        <v>1</v>
      </c>
      <c r="L17" s="615" t="s">
        <v>91</v>
      </c>
      <c r="M17" s="615" t="s">
        <v>47</v>
      </c>
      <c r="N17" s="617" t="str">
        <f ca="1">OFFSET(N17,0,-1)</f>
        <v>2</v>
      </c>
      <c r="O17" s="972">
        <f ca="1">OFFSET(O17,0,-1)+1</f>
        <v>3</v>
      </c>
      <c r="P17" s="972">
        <f ca="1">OFFSET(P17,0,-1)+1</f>
        <v>4</v>
      </c>
      <c r="Q17" s="972">
        <f ca="1">OFFSET(Q17,0,-1)+1</f>
        <v>5</v>
      </c>
      <c r="R17" s="972">
        <f ca="1">OFFSET(R17,0,-1)+1</f>
        <v>6</v>
      </c>
      <c r="S17" s="1292">
        <f ca="1">OFFSET(S17,0,-1)+1</f>
        <v>7</v>
      </c>
      <c r="T17" s="1292"/>
      <c r="U17" s="972">
        <f ca="1">OFFSET(U17,0,-2)+1</f>
        <v>8</v>
      </c>
      <c r="V17" s="1181">
        <f ca="1">OFFSET(V17,0,-1)+1</f>
        <v>9</v>
      </c>
      <c r="W17" s="1181">
        <f ca="1">OFFSET(W17,0,-1)+1</f>
        <v>10</v>
      </c>
      <c r="X17" s="1181">
        <f ca="1">OFFSET(X17,0,-1)+1</f>
        <v>11</v>
      </c>
      <c r="Y17" s="1181">
        <f ca="1">OFFSET(Y17,0,-1)+1</f>
        <v>12</v>
      </c>
      <c r="Z17" s="1292">
        <f ca="1">OFFSET(Z17,0,-1)+1</f>
        <v>13</v>
      </c>
      <c r="AA17" s="1292"/>
      <c r="AB17" s="1181">
        <f ca="1">OFFSET(AB17,0,-2)+1</f>
        <v>14</v>
      </c>
      <c r="AC17" s="617">
        <f ca="1">OFFSET(AC17,0,-1)</f>
        <v>14</v>
      </c>
      <c r="AD17" s="972">
        <f ca="1">OFFSET(AD17,0,-1)+1</f>
        <v>15</v>
      </c>
    </row>
    <row r="18" spans="1:43" ht="27" customHeight="1">
      <c r="A18" s="1284">
        <v>1</v>
      </c>
      <c r="B18" s="962"/>
      <c r="C18" s="962"/>
      <c r="D18" s="962"/>
      <c r="E18" s="928"/>
      <c r="F18" s="973"/>
      <c r="G18" s="973"/>
      <c r="H18" s="973"/>
      <c r="I18" s="930"/>
      <c r="J18" s="926"/>
      <c r="K18" s="910"/>
      <c r="L18" s="977">
        <f>mergeValue(A18)</f>
        <v>1</v>
      </c>
      <c r="M18" s="609" t="s">
        <v>19</v>
      </c>
      <c r="N18" s="614"/>
      <c r="O18" s="1317" t="str">
        <f>IF('Перечень тарифов'!J26="","","" &amp; 'Перечень тарифов'!J26 &amp; "")</f>
        <v>Об установлении тарифов на тепловую энергию, поставляемую ООО «Шахтинская ГТЭС» потребителям, другим теплоснабжающим организациям города Шахты</v>
      </c>
      <c r="P18" s="1317"/>
      <c r="Q18" s="1317"/>
      <c r="R18" s="1317"/>
      <c r="S18" s="1317"/>
      <c r="T18" s="1317"/>
      <c r="U18" s="1317"/>
      <c r="V18" s="1317"/>
      <c r="W18" s="1317"/>
      <c r="X18" s="1317"/>
      <c r="Y18" s="1317"/>
      <c r="Z18" s="1317"/>
      <c r="AA18" s="1317"/>
      <c r="AB18" s="1317"/>
      <c r="AC18" s="1317"/>
      <c r="AD18" s="1125" t="s">
        <v>717</v>
      </c>
      <c r="AF18" s="776"/>
      <c r="AG18" s="776" t="str">
        <f t="shared" ref="AG18:AG32" si="0">IF(M18="","",M18 )</f>
        <v>Наименование тарифа</v>
      </c>
      <c r="AH18" s="776"/>
      <c r="AI18" s="776"/>
      <c r="AJ18" s="776"/>
      <c r="AP18" s="955"/>
      <c r="AQ18" s="955"/>
    </row>
    <row r="19" spans="1:43" hidden="1">
      <c r="A19" s="1284"/>
      <c r="B19" s="1284">
        <v>1</v>
      </c>
      <c r="C19" s="962"/>
      <c r="D19" s="962"/>
      <c r="E19" s="973"/>
      <c r="F19" s="973"/>
      <c r="G19" s="973"/>
      <c r="H19" s="973"/>
      <c r="I19" s="968"/>
      <c r="J19" s="901"/>
      <c r="K19" s="904"/>
      <c r="L19" s="977" t="str">
        <f>mergeValue(A19) &amp;"."&amp; mergeValue(B19)</f>
        <v>1.1</v>
      </c>
      <c r="M19" s="657"/>
      <c r="N19" s="614"/>
      <c r="O19" s="1317"/>
      <c r="P19" s="1317"/>
      <c r="Q19" s="1317"/>
      <c r="R19" s="1317"/>
      <c r="S19" s="1317"/>
      <c r="T19" s="1317"/>
      <c r="U19" s="1317"/>
      <c r="V19" s="1317"/>
      <c r="W19" s="1317"/>
      <c r="X19" s="1317"/>
      <c r="Y19" s="1317"/>
      <c r="Z19" s="1317"/>
      <c r="AA19" s="1317"/>
      <c r="AB19" s="1317"/>
      <c r="AC19" s="1317"/>
      <c r="AD19" s="1125"/>
      <c r="AF19" s="776"/>
      <c r="AG19" s="776" t="str">
        <f t="shared" si="0"/>
        <v/>
      </c>
      <c r="AH19" s="776"/>
      <c r="AI19" s="776"/>
      <c r="AJ19" s="776"/>
      <c r="AP19" s="955"/>
      <c r="AQ19" s="955"/>
    </row>
    <row r="20" spans="1:43" hidden="1">
      <c r="A20" s="1284"/>
      <c r="B20" s="1284"/>
      <c r="C20" s="1284">
        <v>1</v>
      </c>
      <c r="D20" s="962"/>
      <c r="E20" s="973"/>
      <c r="F20" s="973"/>
      <c r="G20" s="973"/>
      <c r="H20" s="973"/>
      <c r="I20" s="909"/>
      <c r="J20" s="901"/>
      <c r="K20" s="904"/>
      <c r="L20" s="977" t="str">
        <f>mergeValue(A20) &amp;"."&amp; mergeValue(B20)&amp;"."&amp; mergeValue(C20)</f>
        <v>1.1.1</v>
      </c>
      <c r="M20" s="658"/>
      <c r="N20" s="614"/>
      <c r="O20" s="1317"/>
      <c r="P20" s="1317"/>
      <c r="Q20" s="1317"/>
      <c r="R20" s="1317"/>
      <c r="S20" s="1317"/>
      <c r="T20" s="1317"/>
      <c r="U20" s="1317"/>
      <c r="V20" s="1317"/>
      <c r="W20" s="1317"/>
      <c r="X20" s="1317"/>
      <c r="Y20" s="1317"/>
      <c r="Z20" s="1317"/>
      <c r="AA20" s="1317"/>
      <c r="AB20" s="1317"/>
      <c r="AC20" s="1317"/>
      <c r="AD20" s="1125"/>
      <c r="AF20" s="776"/>
      <c r="AG20" s="776" t="str">
        <f t="shared" si="0"/>
        <v/>
      </c>
      <c r="AH20" s="776"/>
      <c r="AI20" s="776"/>
      <c r="AJ20" s="776"/>
      <c r="AP20" s="955"/>
      <c r="AQ20" s="955"/>
    </row>
    <row r="21" spans="1:43" hidden="1">
      <c r="A21" s="1284"/>
      <c r="B21" s="1284"/>
      <c r="C21" s="1284"/>
      <c r="D21" s="1284">
        <v>1</v>
      </c>
      <c r="E21" s="973"/>
      <c r="F21" s="973"/>
      <c r="G21" s="973"/>
      <c r="H21" s="973"/>
      <c r="I21" s="909"/>
      <c r="J21" s="901"/>
      <c r="K21" s="904"/>
      <c r="L21" s="977" t="str">
        <f>mergeValue(A21) &amp;"."&amp; mergeValue(B21)&amp;"."&amp; mergeValue(C21)&amp;"."&amp; mergeValue(D21)</f>
        <v>1.1.1.1</v>
      </c>
      <c r="M21" s="659"/>
      <c r="N21" s="614"/>
      <c r="O21" s="1317"/>
      <c r="P21" s="1317"/>
      <c r="Q21" s="1317"/>
      <c r="R21" s="1317"/>
      <c r="S21" s="1317"/>
      <c r="T21" s="1317"/>
      <c r="U21" s="1317"/>
      <c r="V21" s="1317"/>
      <c r="W21" s="1317"/>
      <c r="X21" s="1317"/>
      <c r="Y21" s="1317"/>
      <c r="Z21" s="1317"/>
      <c r="AA21" s="1317"/>
      <c r="AB21" s="1317"/>
      <c r="AC21" s="1317"/>
      <c r="AD21" s="1125"/>
      <c r="AF21" s="776"/>
      <c r="AG21" s="776" t="str">
        <f t="shared" si="0"/>
        <v/>
      </c>
      <c r="AH21" s="776"/>
      <c r="AI21" s="776"/>
      <c r="AJ21" s="776"/>
      <c r="AP21" s="955"/>
      <c r="AQ21" s="955"/>
    </row>
    <row r="22" spans="1:43" ht="39" customHeight="1">
      <c r="A22" s="1284"/>
      <c r="B22" s="1284"/>
      <c r="C22" s="1284"/>
      <c r="D22" s="1284"/>
      <c r="E22" s="1284">
        <v>1</v>
      </c>
      <c r="F22" s="973"/>
      <c r="G22" s="973"/>
      <c r="H22" s="962">
        <v>1</v>
      </c>
      <c r="I22" s="1284">
        <v>1</v>
      </c>
      <c r="J22" s="973"/>
      <c r="K22" s="912"/>
      <c r="L22" s="977" t="str">
        <f>mergeValue(A22) &amp;"."&amp; mergeValue(B22)&amp;"."&amp; mergeValue(C22)&amp;"."&amp; mergeValue(D22)&amp;"."&amp; mergeValue(E22)</f>
        <v>1.1.1.1.1</v>
      </c>
      <c r="M22" s="523" t="s">
        <v>8</v>
      </c>
      <c r="N22" s="614"/>
      <c r="O22" s="1318" t="s">
        <v>3</v>
      </c>
      <c r="P22" s="1318"/>
      <c r="Q22" s="1318"/>
      <c r="R22" s="1318"/>
      <c r="S22" s="1318"/>
      <c r="T22" s="1318"/>
      <c r="U22" s="1318"/>
      <c r="V22" s="1318"/>
      <c r="W22" s="1318"/>
      <c r="X22" s="1318"/>
      <c r="Y22" s="1318"/>
      <c r="Z22" s="1318"/>
      <c r="AA22" s="1318"/>
      <c r="AB22" s="1318"/>
      <c r="AC22" s="1318"/>
      <c r="AD22" s="1125" t="s">
        <v>718</v>
      </c>
      <c r="AF22" s="776"/>
      <c r="AG22" s="776" t="str">
        <f t="shared" si="0"/>
        <v>Схема подключения теплопотребляющей установки к коллектору источника тепловой энергии</v>
      </c>
      <c r="AH22" s="776"/>
      <c r="AI22" s="776"/>
      <c r="AJ22" s="776"/>
      <c r="AP22" s="955"/>
      <c r="AQ22" s="955"/>
    </row>
    <row r="23" spans="1:43" ht="33.75">
      <c r="A23" s="1284"/>
      <c r="B23" s="1284"/>
      <c r="C23" s="1284"/>
      <c r="D23" s="1284"/>
      <c r="E23" s="1284"/>
      <c r="F23" s="1284">
        <v>1</v>
      </c>
      <c r="G23" s="962"/>
      <c r="H23" s="962"/>
      <c r="I23" s="1284"/>
      <c r="J23" s="1284">
        <v>1</v>
      </c>
      <c r="K23" s="913"/>
      <c r="L23" s="977" t="str">
        <f>mergeValue(A23) &amp;"."&amp; mergeValue(B23)&amp;"."&amp; mergeValue(C23)&amp;"."&amp; mergeValue(D23)&amp;"."&amp; mergeValue(E23)&amp;"."&amp; mergeValue(F23)</f>
        <v>1.1.1.1.1.1</v>
      </c>
      <c r="M23" s="524" t="s">
        <v>9</v>
      </c>
      <c r="N23" s="614"/>
      <c r="O23" s="1286" t="s">
        <v>3</v>
      </c>
      <c r="P23" s="1287"/>
      <c r="Q23" s="1287"/>
      <c r="R23" s="1287"/>
      <c r="S23" s="1287"/>
      <c r="T23" s="1287"/>
      <c r="U23" s="1287"/>
      <c r="V23" s="1287"/>
      <c r="W23" s="1287"/>
      <c r="X23" s="1287"/>
      <c r="Y23" s="1287"/>
      <c r="Z23" s="1287"/>
      <c r="AA23" s="1287"/>
      <c r="AB23" s="1287"/>
      <c r="AC23" s="1288"/>
      <c r="AD23" s="1125" t="s">
        <v>719</v>
      </c>
      <c r="AF23" s="776"/>
      <c r="AG23" s="776" t="str">
        <f t="shared" si="0"/>
        <v>Группа потребителей</v>
      </c>
      <c r="AH23" s="776"/>
      <c r="AI23" s="776"/>
      <c r="AJ23" s="776"/>
      <c r="AP23" s="955"/>
      <c r="AQ23" s="955"/>
    </row>
    <row r="24" spans="1:43" ht="50.25" customHeight="1">
      <c r="A24" s="1284"/>
      <c r="B24" s="1284"/>
      <c r="C24" s="1284"/>
      <c r="D24" s="1284"/>
      <c r="E24" s="1284"/>
      <c r="F24" s="1284"/>
      <c r="G24" s="962">
        <v>1</v>
      </c>
      <c r="H24" s="962"/>
      <c r="I24" s="1284"/>
      <c r="J24" s="1284"/>
      <c r="K24" s="913">
        <v>1</v>
      </c>
      <c r="L24" s="977" t="str">
        <f>mergeValue(A24) &amp;"."&amp; mergeValue(B24)&amp;"."&amp; mergeValue(C24)&amp;"."&amp; mergeValue(D24)&amp;"."&amp; mergeValue(E24)&amp;"."&amp; mergeValue(F24)&amp;"."&amp; mergeValue(G24)</f>
        <v>1.1.1.1.1.1.1</v>
      </c>
      <c r="M24" s="1084" t="s">
        <v>604</v>
      </c>
      <c r="N24" s="614"/>
      <c r="O24" s="648">
        <v>2678.27</v>
      </c>
      <c r="P24" s="725"/>
      <c r="Q24" s="1034"/>
      <c r="R24" s="1289" t="s">
        <v>1668</v>
      </c>
      <c r="S24" s="1291" t="s">
        <v>82</v>
      </c>
      <c r="T24" s="1289" t="s">
        <v>2264</v>
      </c>
      <c r="U24" s="1291" t="s">
        <v>82</v>
      </c>
      <c r="V24" s="648">
        <v>2965.66</v>
      </c>
      <c r="W24" s="725"/>
      <c r="X24" s="1034"/>
      <c r="Y24" s="1289" t="s">
        <v>2265</v>
      </c>
      <c r="Z24" s="1291" t="s">
        <v>82</v>
      </c>
      <c r="AA24" s="1289" t="s">
        <v>1669</v>
      </c>
      <c r="AB24" s="1291" t="s">
        <v>83</v>
      </c>
      <c r="AC24" s="725"/>
      <c r="AD24" s="1281" t="s">
        <v>720</v>
      </c>
      <c r="AE24" s="955" t="str">
        <f>strCheckDate(O25:AC25)</f>
        <v/>
      </c>
      <c r="AF24" s="776"/>
      <c r="AG24" s="776" t="str">
        <f t="shared" si="0"/>
        <v>вода</v>
      </c>
      <c r="AH24" s="776"/>
      <c r="AI24" s="776"/>
      <c r="AJ24" s="776"/>
      <c r="AP24" s="955"/>
      <c r="AQ24" s="955"/>
    </row>
    <row r="25" spans="1:43" ht="11.25" hidden="1" customHeight="1">
      <c r="A25" s="1284"/>
      <c r="B25" s="1284"/>
      <c r="C25" s="1284"/>
      <c r="D25" s="1284"/>
      <c r="E25" s="1284"/>
      <c r="F25" s="1284"/>
      <c r="G25" s="962"/>
      <c r="H25" s="962"/>
      <c r="I25" s="1284"/>
      <c r="J25" s="1284"/>
      <c r="K25" s="913"/>
      <c r="L25" s="751"/>
      <c r="M25" s="614"/>
      <c r="N25" s="614"/>
      <c r="O25" s="725"/>
      <c r="P25" s="725"/>
      <c r="Q25" s="731" t="str">
        <f>R24 &amp; "-" &amp; T24</f>
        <v>01.01.2021-30.06.2021</v>
      </c>
      <c r="R25" s="1290"/>
      <c r="S25" s="1291"/>
      <c r="T25" s="1290"/>
      <c r="U25" s="1291"/>
      <c r="V25" s="725"/>
      <c r="W25" s="725"/>
      <c r="X25" s="731" t="str">
        <f>Y24 &amp; "-" &amp; AA24</f>
        <v>01.07.2021-31.12.2021</v>
      </c>
      <c r="Y25" s="1290"/>
      <c r="Z25" s="1291"/>
      <c r="AA25" s="1290"/>
      <c r="AB25" s="1291"/>
      <c r="AC25" s="725"/>
      <c r="AD25" s="1282"/>
      <c r="AF25" s="776"/>
      <c r="AG25" s="776" t="str">
        <f t="shared" si="0"/>
        <v/>
      </c>
      <c r="AH25" s="776"/>
      <c r="AI25" s="776"/>
      <c r="AJ25" s="776"/>
      <c r="AP25" s="955"/>
      <c r="AQ25" s="955"/>
    </row>
    <row r="26" spans="1:43" ht="15" customHeight="1">
      <c r="A26" s="1284"/>
      <c r="B26" s="1284"/>
      <c r="C26" s="1284"/>
      <c r="D26" s="1284"/>
      <c r="E26" s="1284"/>
      <c r="F26" s="1284"/>
      <c r="G26" s="973"/>
      <c r="H26" s="962"/>
      <c r="I26" s="1284"/>
      <c r="J26" s="1284"/>
      <c r="K26" s="912"/>
      <c r="L26" s="653"/>
      <c r="M26" s="526" t="s">
        <v>24</v>
      </c>
      <c r="N26" s="953"/>
      <c r="O26" s="953"/>
      <c r="P26" s="953"/>
      <c r="Q26" s="953"/>
      <c r="R26" s="953"/>
      <c r="S26" s="953"/>
      <c r="T26" s="953"/>
      <c r="U26" s="953"/>
      <c r="V26" s="953"/>
      <c r="W26" s="953"/>
      <c r="X26" s="953"/>
      <c r="Y26" s="953"/>
      <c r="Z26" s="953"/>
      <c r="AA26" s="953"/>
      <c r="AB26" s="953"/>
      <c r="AC26" s="724"/>
      <c r="AD26" s="1283"/>
      <c r="AF26" s="776"/>
      <c r="AG26" s="776" t="str">
        <f t="shared" si="0"/>
        <v>Добавить вид теплоносителя (параметры теплоносителя)</v>
      </c>
      <c r="AH26" s="776"/>
      <c r="AI26" s="776"/>
      <c r="AJ26" s="776"/>
      <c r="AP26" s="955"/>
      <c r="AQ26" s="955"/>
    </row>
    <row r="27" spans="1:43" s="1068" customFormat="1" ht="33.75">
      <c r="A27" s="1284"/>
      <c r="B27" s="1284"/>
      <c r="C27" s="1284"/>
      <c r="D27" s="1284"/>
      <c r="E27" s="1284"/>
      <c r="F27" s="1284">
        <v>2</v>
      </c>
      <c r="G27" s="1020"/>
      <c r="H27" s="1020"/>
      <c r="I27" s="1284"/>
      <c r="J27" s="1285" t="s">
        <v>2241</v>
      </c>
      <c r="K27" s="913"/>
      <c r="L27" s="1190" t="str">
        <f>mergeValue(A27) &amp;"."&amp; mergeValue(B27)&amp;"."&amp; mergeValue(C27)&amp;"."&amp; mergeValue(D27)&amp;"."&amp; mergeValue(E27)&amp;"."&amp; mergeValue(F27)</f>
        <v>1.1.1.1.1.2</v>
      </c>
      <c r="M27" s="524" t="s">
        <v>9</v>
      </c>
      <c r="N27" s="614"/>
      <c r="O27" s="1286" t="s">
        <v>766</v>
      </c>
      <c r="P27" s="1287"/>
      <c r="Q27" s="1287"/>
      <c r="R27" s="1287"/>
      <c r="S27" s="1287"/>
      <c r="T27" s="1287"/>
      <c r="U27" s="1287"/>
      <c r="V27" s="1287"/>
      <c r="W27" s="1287"/>
      <c r="X27" s="1287"/>
      <c r="Y27" s="1287"/>
      <c r="Z27" s="1287"/>
      <c r="AA27" s="1287"/>
      <c r="AB27" s="1287"/>
      <c r="AC27" s="1288"/>
      <c r="AD27" s="1125" t="s">
        <v>719</v>
      </c>
      <c r="AE27" s="1095"/>
      <c r="AF27" s="1096"/>
      <c r="AG27" s="1096" t="str">
        <f t="shared" si="0"/>
        <v>Группа потребителей</v>
      </c>
      <c r="AH27" s="1096"/>
      <c r="AI27" s="1096"/>
      <c r="AJ27" s="1096"/>
      <c r="AK27" s="1095"/>
      <c r="AL27" s="1095"/>
      <c r="AM27" s="1095"/>
      <c r="AN27" s="1095"/>
      <c r="AO27" s="1095"/>
      <c r="AP27" s="1095"/>
      <c r="AQ27" s="1095"/>
    </row>
    <row r="28" spans="1:43" s="1068" customFormat="1" ht="48.75" customHeight="1">
      <c r="A28" s="1284"/>
      <c r="B28" s="1284"/>
      <c r="C28" s="1284"/>
      <c r="D28" s="1284"/>
      <c r="E28" s="1284"/>
      <c r="F28" s="1284"/>
      <c r="G28" s="1020">
        <v>1</v>
      </c>
      <c r="H28" s="1020"/>
      <c r="I28" s="1284"/>
      <c r="J28" s="1284"/>
      <c r="K28" s="913">
        <v>1</v>
      </c>
      <c r="L28" s="1190" t="str">
        <f>mergeValue(A28) &amp;"."&amp; mergeValue(B28)&amp;"."&amp; mergeValue(C28)&amp;"."&amp; mergeValue(D28)&amp;"."&amp; mergeValue(E28)&amp;"."&amp; mergeValue(F28)&amp;"."&amp; mergeValue(G28)</f>
        <v>1.1.1.1.1.2.1</v>
      </c>
      <c r="M28" s="1084" t="s">
        <v>604</v>
      </c>
      <c r="N28" s="614"/>
      <c r="O28" s="648">
        <v>3213.92</v>
      </c>
      <c r="P28" s="725"/>
      <c r="Q28" s="1034"/>
      <c r="R28" s="1289" t="s">
        <v>1668</v>
      </c>
      <c r="S28" s="1291" t="s">
        <v>82</v>
      </c>
      <c r="T28" s="1289" t="s">
        <v>2264</v>
      </c>
      <c r="U28" s="1291" t="s">
        <v>82</v>
      </c>
      <c r="V28" s="648">
        <v>3558.79</v>
      </c>
      <c r="W28" s="725"/>
      <c r="X28" s="1034"/>
      <c r="Y28" s="1289" t="s">
        <v>2265</v>
      </c>
      <c r="Z28" s="1291" t="s">
        <v>82</v>
      </c>
      <c r="AA28" s="1289" t="s">
        <v>1669</v>
      </c>
      <c r="AB28" s="1291" t="s">
        <v>83</v>
      </c>
      <c r="AC28" s="725"/>
      <c r="AD28" s="1281" t="s">
        <v>720</v>
      </c>
      <c r="AE28" s="1095" t="str">
        <f>strCheckDate(O29:AC29)</f>
        <v/>
      </c>
      <c r="AF28" s="1096"/>
      <c r="AG28" s="1096" t="str">
        <f t="shared" si="0"/>
        <v>вода</v>
      </c>
      <c r="AH28" s="1096"/>
      <c r="AI28" s="1096"/>
      <c r="AJ28" s="1096"/>
      <c r="AK28" s="1095"/>
      <c r="AL28" s="1095"/>
      <c r="AM28" s="1095"/>
      <c r="AN28" s="1095"/>
      <c r="AO28" s="1095"/>
      <c r="AP28" s="1095"/>
      <c r="AQ28" s="1095"/>
    </row>
    <row r="29" spans="1:43" s="1068" customFormat="1" ht="11.25" hidden="1" customHeight="1">
      <c r="A29" s="1284"/>
      <c r="B29" s="1284"/>
      <c r="C29" s="1284"/>
      <c r="D29" s="1284"/>
      <c r="E29" s="1284"/>
      <c r="F29" s="1284"/>
      <c r="G29" s="1020"/>
      <c r="H29" s="1020"/>
      <c r="I29" s="1284"/>
      <c r="J29" s="1284"/>
      <c r="K29" s="913"/>
      <c r="L29" s="1103"/>
      <c r="M29" s="614"/>
      <c r="N29" s="614"/>
      <c r="O29" s="725"/>
      <c r="P29" s="725"/>
      <c r="Q29" s="731" t="str">
        <f>R28 &amp; "-" &amp; T28</f>
        <v>01.01.2021-30.06.2021</v>
      </c>
      <c r="R29" s="1290"/>
      <c r="S29" s="1291"/>
      <c r="T29" s="1290"/>
      <c r="U29" s="1291"/>
      <c r="V29" s="725"/>
      <c r="W29" s="725"/>
      <c r="X29" s="731" t="str">
        <f>Y28 &amp; "-" &amp; AA28</f>
        <v>01.07.2021-31.12.2021</v>
      </c>
      <c r="Y29" s="1290"/>
      <c r="Z29" s="1291"/>
      <c r="AA29" s="1290"/>
      <c r="AB29" s="1291"/>
      <c r="AC29" s="725"/>
      <c r="AD29" s="1282"/>
      <c r="AE29" s="1095"/>
      <c r="AF29" s="1096"/>
      <c r="AG29" s="1096" t="str">
        <f t="shared" si="0"/>
        <v/>
      </c>
      <c r="AH29" s="1096"/>
      <c r="AI29" s="1096"/>
      <c r="AJ29" s="1096"/>
      <c r="AK29" s="1095"/>
      <c r="AL29" s="1095"/>
      <c r="AM29" s="1095"/>
      <c r="AN29" s="1095"/>
      <c r="AO29" s="1095"/>
      <c r="AP29" s="1095"/>
      <c r="AQ29" s="1095"/>
    </row>
    <row r="30" spans="1:43" s="1068" customFormat="1" ht="15" customHeight="1">
      <c r="A30" s="1284"/>
      <c r="B30" s="1284"/>
      <c r="C30" s="1284"/>
      <c r="D30" s="1284"/>
      <c r="E30" s="1284"/>
      <c r="F30" s="1284"/>
      <c r="G30" s="1182"/>
      <c r="H30" s="1020"/>
      <c r="I30" s="1284"/>
      <c r="J30" s="1284"/>
      <c r="K30" s="912"/>
      <c r="L30" s="653"/>
      <c r="M30" s="526" t="s">
        <v>24</v>
      </c>
      <c r="N30" s="953"/>
      <c r="O30" s="953"/>
      <c r="P30" s="953"/>
      <c r="Q30" s="953"/>
      <c r="R30" s="953"/>
      <c r="S30" s="953"/>
      <c r="T30" s="953"/>
      <c r="U30" s="953"/>
      <c r="V30" s="953"/>
      <c r="W30" s="953"/>
      <c r="X30" s="953"/>
      <c r="Y30" s="953"/>
      <c r="Z30" s="953"/>
      <c r="AA30" s="953"/>
      <c r="AB30" s="953"/>
      <c r="AC30" s="724"/>
      <c r="AD30" s="1283"/>
      <c r="AE30" s="1095"/>
      <c r="AF30" s="1096"/>
      <c r="AG30" s="1096" t="str">
        <f t="shared" si="0"/>
        <v>Добавить вид теплоносителя (параметры теплоносителя)</v>
      </c>
      <c r="AH30" s="1096"/>
      <c r="AI30" s="1096"/>
      <c r="AJ30" s="1096"/>
      <c r="AK30" s="1095"/>
      <c r="AL30" s="1095"/>
      <c r="AM30" s="1095"/>
      <c r="AN30" s="1095"/>
      <c r="AO30" s="1095"/>
      <c r="AP30" s="1095"/>
      <c r="AQ30" s="1095"/>
    </row>
    <row r="31" spans="1:43" ht="15" customHeight="1">
      <c r="A31" s="1284"/>
      <c r="B31" s="1284"/>
      <c r="C31" s="1284"/>
      <c r="D31" s="1284"/>
      <c r="E31" s="1284"/>
      <c r="F31" s="973"/>
      <c r="G31" s="973"/>
      <c r="H31" s="962"/>
      <c r="I31" s="1284"/>
      <c r="J31" s="973"/>
      <c r="K31" s="912"/>
      <c r="L31" s="653"/>
      <c r="M31" s="525" t="s">
        <v>10</v>
      </c>
      <c r="N31" s="953"/>
      <c r="O31" s="953"/>
      <c r="P31" s="953"/>
      <c r="Q31" s="953"/>
      <c r="R31" s="953"/>
      <c r="S31" s="953"/>
      <c r="T31" s="953"/>
      <c r="U31" s="952"/>
      <c r="V31" s="953"/>
      <c r="W31" s="953"/>
      <c r="X31" s="953"/>
      <c r="Y31" s="953"/>
      <c r="Z31" s="953"/>
      <c r="AA31" s="953"/>
      <c r="AB31" s="952"/>
      <c r="AC31" s="953"/>
      <c r="AD31" s="633"/>
      <c r="AF31" s="776"/>
      <c r="AG31" s="776" t="str">
        <f t="shared" si="0"/>
        <v>Добавить группу потребителей</v>
      </c>
      <c r="AH31" s="776"/>
      <c r="AI31" s="776"/>
      <c r="AJ31" s="776"/>
      <c r="AP31" s="955"/>
      <c r="AQ31" s="955"/>
    </row>
    <row r="32" spans="1:43" ht="15" customHeight="1">
      <c r="A32" s="1284"/>
      <c r="B32" s="1284"/>
      <c r="C32" s="1284"/>
      <c r="D32" s="1284"/>
      <c r="E32" s="911"/>
      <c r="F32" s="973"/>
      <c r="G32" s="973"/>
      <c r="H32" s="973"/>
      <c r="I32" s="926"/>
      <c r="J32" s="941"/>
      <c r="K32" s="910"/>
      <c r="L32" s="653"/>
      <c r="M32" s="948" t="s">
        <v>11</v>
      </c>
      <c r="N32" s="953"/>
      <c r="O32" s="953"/>
      <c r="P32" s="953"/>
      <c r="Q32" s="953"/>
      <c r="R32" s="953"/>
      <c r="S32" s="953"/>
      <c r="T32" s="953"/>
      <c r="U32" s="952"/>
      <c r="V32" s="953"/>
      <c r="W32" s="953"/>
      <c r="X32" s="953"/>
      <c r="Y32" s="953"/>
      <c r="Z32" s="953"/>
      <c r="AA32" s="953"/>
      <c r="AB32" s="952"/>
      <c r="AC32" s="953"/>
      <c r="AD32" s="633"/>
      <c r="AF32" s="776"/>
      <c r="AG32" s="776" t="str">
        <f t="shared" si="0"/>
        <v>Добавить схему подключения</v>
      </c>
      <c r="AH32" s="776"/>
      <c r="AI32" s="776"/>
      <c r="AJ32" s="776"/>
      <c r="AP32" s="955"/>
      <c r="AQ32" s="955"/>
    </row>
    <row r="33" spans="1:41" ht="11.25">
      <c r="A33" s="937"/>
      <c r="B33" s="937"/>
      <c r="C33" s="937"/>
      <c r="D33" s="937"/>
      <c r="E33" s="937"/>
      <c r="F33" s="937"/>
      <c r="G33" s="937"/>
      <c r="H33" s="937"/>
      <c r="I33" s="937"/>
      <c r="J33" s="937"/>
      <c r="K33" s="937"/>
      <c r="AE33" s="937"/>
      <c r="AF33" s="937"/>
      <c r="AG33" s="937"/>
      <c r="AH33" s="937"/>
      <c r="AI33" s="937"/>
      <c r="AJ33" s="937"/>
      <c r="AK33" s="937"/>
      <c r="AL33" s="937"/>
      <c r="AM33" s="937"/>
      <c r="AN33" s="937"/>
      <c r="AO33" s="937"/>
    </row>
    <row r="34" spans="1:41" ht="90" customHeight="1">
      <c r="L34" s="1">
        <v>1</v>
      </c>
      <c r="M34" s="1275" t="s">
        <v>721</v>
      </c>
      <c r="N34" s="1275"/>
      <c r="O34" s="1275"/>
      <c r="P34" s="1275"/>
      <c r="Q34" s="1275"/>
      <c r="R34" s="1275"/>
      <c r="S34" s="1275"/>
      <c r="T34" s="1275"/>
      <c r="U34" s="1275"/>
      <c r="V34" s="1275"/>
      <c r="W34" s="1275"/>
      <c r="X34" s="1275"/>
      <c r="Y34" s="1275"/>
      <c r="Z34" s="1275"/>
      <c r="AA34" s="1275"/>
      <c r="AB34" s="1275"/>
      <c r="AC34" s="1275"/>
      <c r="AD34" s="1275"/>
    </row>
  </sheetData>
  <sheetProtection password="FA9C" sheet="1" objects="1" scenarios="1" formatColumns="0" formatRows="0"/>
  <dataConsolidate leftLabels="1"/>
  <mergeCells count="63">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S17:T17"/>
    <mergeCell ref="A18:A32"/>
    <mergeCell ref="O18:AC18"/>
    <mergeCell ref="B19:B32"/>
    <mergeCell ref="O19:AC19"/>
    <mergeCell ref="C20:C32"/>
    <mergeCell ref="O20:AC20"/>
    <mergeCell ref="D21:D32"/>
    <mergeCell ref="U24:U25"/>
    <mergeCell ref="S28:S29"/>
    <mergeCell ref="T28:T29"/>
    <mergeCell ref="U28:U29"/>
    <mergeCell ref="AB24:AB25"/>
    <mergeCell ref="Y28:Y29"/>
    <mergeCell ref="Z28:Z29"/>
    <mergeCell ref="AA28:AA29"/>
    <mergeCell ref="M34:AD34"/>
    <mergeCell ref="O21:AC21"/>
    <mergeCell ref="E22:E31"/>
    <mergeCell ref="I22:I31"/>
    <mergeCell ref="O22:AC22"/>
    <mergeCell ref="F23:F26"/>
    <mergeCell ref="J23:J26"/>
    <mergeCell ref="O23:AC23"/>
    <mergeCell ref="R24:R25"/>
    <mergeCell ref="S24:S25"/>
    <mergeCell ref="T24:T25"/>
    <mergeCell ref="F27:F30"/>
    <mergeCell ref="J27:J30"/>
    <mergeCell ref="O27:AC27"/>
    <mergeCell ref="R28:R29"/>
    <mergeCell ref="AB28:AB29"/>
    <mergeCell ref="AD28:AD30"/>
    <mergeCell ref="V12:AB12"/>
    <mergeCell ref="V14:AA14"/>
    <mergeCell ref="AB14:AB16"/>
    <mergeCell ref="V15:V16"/>
    <mergeCell ref="W15:X15"/>
    <mergeCell ref="Y15:AA15"/>
    <mergeCell ref="Z16:AA16"/>
    <mergeCell ref="Z17:AA17"/>
    <mergeCell ref="Y24:Y25"/>
    <mergeCell ref="Z24:Z25"/>
    <mergeCell ref="AA24:AA25"/>
    <mergeCell ref="AD24:AD26"/>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ANC30:ANN3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30:AC30 L26:AC26 L65562:AD65568 L983066:AD983072 L917530:AD917536 L851994:AD852000 L786458:AD786464 L720922:AD720928 L655386:AD655392 L589850:AD589856 L524314:AD524320 L458778:AD458784 L393242:AD393248 L327706:AD327712 L262170:AD262176 L196634:AD196640 L131098:AD131104 L31:AD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5 X65561 X131097 X196633 X262169 X327705 X393241 X458777 X524313 X589849 X655385 X720921 X786457 X851993 X917529 X983065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MN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S24 U393240 U28 WWJ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458776 Z65560 Z131096 Z196632 Z262168 Z327704 Z393240 Z458776 Z524312 Z589848 Z655384 Z720920 Z786456 Z851992 Z917528 Z983064 AB524312 AB589848 AB655384 AB720920 AB786456 AB851992 AB917528 AB983064 AB65560 AB131096 AB196632 AB262168 AB24 AB327704 AB458776 AB393240 Z24 AB28 Z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65560 Y131096 Y196632 Y262168 Y327704 Y393240 Y458776 Y524312 Y589848 Y655384 Y720920 Y786456 Y851992 Y917528 Y983064 AA65560 AA131096 AA196632 AA262168 AA327704 AA393240 AA458776 AA524312 AA589848 AA655384 AA720920 AA786456 AA851992 AA917528 AA983064 Y24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TVJ27:TVQ2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O917527:AC917527 O851991:AC851991 O786455:AC786455 O720919:AC720919 O655383:AC655383 O589847:AC589847 O524311:AC524311 O458775:AC458775 O393239:AC393239 O327703:AC327703 O262167:AC262167 O196631:AC196631 O131095:AC131095 O65559:AC65559 O983063:AC983063">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AC27 V23">
      <formula1>kind_of_cons</formula1>
    </dataValidation>
    <dataValidation type="decimal" allowBlank="1" showErrorMessage="1" errorTitle="Ошибка" error="Допускается ввод только действительных чисел!" sqref="O24 O28 V24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6" t="s">
        <v>469</v>
      </c>
      <c r="G2" s="1277"/>
      <c r="H2" s="1278"/>
      <c r="I2" s="608"/>
    </row>
    <row r="3" spans="1:20" ht="3" customHeight="1"/>
    <row r="4" spans="1:20" s="538" customFormat="1" ht="11.25">
      <c r="A4" s="558"/>
      <c r="B4" s="558"/>
      <c r="C4" s="558"/>
      <c r="D4" s="558"/>
      <c r="F4" s="1230" t="s">
        <v>444</v>
      </c>
      <c r="G4" s="1230"/>
      <c r="H4" s="1230"/>
      <c r="I4" s="1279"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9"/>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28.04.2020</v>
      </c>
      <c r="I7" s="549" t="s">
        <v>471</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80"/>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569</v>
      </c>
      <c r="H11" s="572" t="str">
        <f>IF(region_name="","",region_name)</f>
        <v>Ростовская область</v>
      </c>
      <c r="I11" s="549" t="s">
        <v>477</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476</v>
      </c>
      <c r="H13" s="572"/>
      <c r="I13" s="1319" t="s">
        <v>568</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319"/>
      <c r="J14" s="583"/>
      <c r="K14" s="558"/>
      <c r="L14" s="558"/>
      <c r="M14" s="558"/>
      <c r="N14" s="558"/>
      <c r="O14" s="558"/>
      <c r="P14" s="558"/>
      <c r="Q14" s="558"/>
      <c r="R14" s="558"/>
      <c r="S14" s="558"/>
      <c r="T14" s="558"/>
    </row>
    <row r="15" spans="1:20" s="538" customFormat="1" ht="18.75">
      <c r="A15" s="1280"/>
      <c r="B15" s="1280"/>
      <c r="C15" s="591"/>
      <c r="D15" s="591"/>
      <c r="F15" s="602"/>
      <c r="G15" s="545" t="s">
        <v>400</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570</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13" t="s">
        <v>716</v>
      </c>
      <c r="M5" s="1313"/>
      <c r="N5" s="1313"/>
      <c r="O5" s="1313"/>
      <c r="P5" s="1313"/>
      <c r="Q5" s="1313"/>
      <c r="R5" s="1313"/>
      <c r="S5" s="1313"/>
      <c r="T5" s="1313"/>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4"/>
      <c r="N7" s="748"/>
      <c r="O7" s="1320"/>
      <c r="P7" s="1320"/>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7"/>
      <c r="M9" s="1040"/>
      <c r="O9" s="1315"/>
      <c r="P9" s="1315"/>
      <c r="Q9" s="1315"/>
      <c r="R9" s="1315"/>
      <c r="S9" s="1315"/>
      <c r="T9" s="1315"/>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16" t="str">
        <f>IF(datePr_ch="",IF(datePr="","",datePr),datePr_ch)</f>
        <v>28.04.2020</v>
      </c>
      <c r="P10" s="1316"/>
      <c r="Q10" s="1316"/>
      <c r="R10" s="1316"/>
      <c r="S10" s="1316"/>
      <c r="T10" s="1316"/>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16" t="str">
        <f>IF(numberPr_ch="",IF(numberPr="","",numberPr),numberPr_ch)</f>
        <v>1-01/793</v>
      </c>
      <c r="P11" s="1316"/>
      <c r="Q11" s="1316"/>
      <c r="R11" s="1316"/>
      <c r="S11" s="1316"/>
      <c r="T11" s="1316"/>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7"/>
      <c r="M12" s="1040"/>
      <c r="O12" s="1315"/>
      <c r="P12" s="1315"/>
      <c r="Q12" s="1315"/>
      <c r="R12" s="1315"/>
      <c r="S12" s="1315"/>
      <c r="T12" s="1315"/>
      <c r="U12" s="779"/>
      <c r="V12" s="779"/>
      <c r="X12" s="1117"/>
      <c r="Y12" s="1117"/>
      <c r="Z12" s="1117"/>
      <c r="AA12" s="1117"/>
      <c r="AB12" s="1117"/>
    </row>
    <row r="13" spans="1:34" s="538" customFormat="1" ht="11.25" hidden="1">
      <c r="A13" s="558"/>
      <c r="B13" s="558"/>
      <c r="C13" s="558"/>
      <c r="D13" s="558"/>
      <c r="E13" s="558"/>
      <c r="F13" s="558"/>
      <c r="G13" s="558"/>
      <c r="H13" s="558"/>
      <c r="L13" s="1314"/>
      <c r="M13" s="1314"/>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5"/>
      <c r="P14" s="1305"/>
      <c r="Q14" s="1305"/>
      <c r="R14" s="1305"/>
      <c r="S14" s="1305"/>
      <c r="T14" s="1305"/>
      <c r="U14" s="1305"/>
    </row>
    <row r="15" spans="1:34">
      <c r="J15" s="498"/>
      <c r="K15" s="498"/>
      <c r="L15" s="1230" t="s">
        <v>444</v>
      </c>
      <c r="M15" s="1230"/>
      <c r="N15" s="1230"/>
      <c r="O15" s="1230"/>
      <c r="P15" s="1230"/>
      <c r="Q15" s="1230"/>
      <c r="R15" s="1230"/>
      <c r="S15" s="1230"/>
      <c r="T15" s="1230"/>
      <c r="U15" s="1230"/>
      <c r="V15" s="1230"/>
      <c r="W15" s="1230" t="s">
        <v>445</v>
      </c>
    </row>
    <row r="16" spans="1:34" ht="14.25" customHeight="1">
      <c r="J16" s="498"/>
      <c r="K16" s="498"/>
      <c r="L16" s="1309" t="s">
        <v>90</v>
      </c>
      <c r="M16" s="1309" t="s">
        <v>601</v>
      </c>
      <c r="N16" s="629"/>
      <c r="O16" s="1310" t="s">
        <v>603</v>
      </c>
      <c r="P16" s="1311"/>
      <c r="Q16" s="1311"/>
      <c r="R16" s="1311"/>
      <c r="S16" s="1311"/>
      <c r="T16" s="1312"/>
      <c r="U16" s="1293" t="s">
        <v>338</v>
      </c>
      <c r="V16" s="1306" t="s">
        <v>273</v>
      </c>
      <c r="W16" s="1230"/>
    </row>
    <row r="17" spans="1:36" ht="14.25" customHeight="1">
      <c r="J17" s="498"/>
      <c r="K17" s="498"/>
      <c r="L17" s="1309"/>
      <c r="M17" s="1309"/>
      <c r="N17" s="630"/>
      <c r="O17" s="1296" t="s">
        <v>577</v>
      </c>
      <c r="P17" s="1298" t="s">
        <v>269</v>
      </c>
      <c r="Q17" s="1299"/>
      <c r="R17" s="1300" t="s">
        <v>614</v>
      </c>
      <c r="S17" s="1301"/>
      <c r="T17" s="1302"/>
      <c r="U17" s="1294"/>
      <c r="V17" s="1307"/>
      <c r="W17" s="1230"/>
    </row>
    <row r="18" spans="1:36" ht="33.75" customHeight="1">
      <c r="J18" s="498"/>
      <c r="K18" s="498"/>
      <c r="L18" s="1309"/>
      <c r="M18" s="1309"/>
      <c r="N18" s="631"/>
      <c r="O18" s="1297"/>
      <c r="P18" s="504" t="s">
        <v>578</v>
      </c>
      <c r="Q18" s="504" t="s">
        <v>6</v>
      </c>
      <c r="R18" s="505" t="s">
        <v>272</v>
      </c>
      <c r="S18" s="1303" t="s">
        <v>271</v>
      </c>
      <c r="T18" s="1304"/>
      <c r="U18" s="1295"/>
      <c r="V18" s="1308"/>
      <c r="W18" s="1230"/>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292">
        <f ca="1">OFFSET(S19,0,-1)+1</f>
        <v>7</v>
      </c>
      <c r="T19" s="1292"/>
      <c r="U19" s="616">
        <f ca="1">OFFSET(U19,0,-2)+1</f>
        <v>8</v>
      </c>
      <c r="V19" s="617">
        <f ca="1">OFFSET(V19,0,-1)</f>
        <v>8</v>
      </c>
      <c r="W19" s="616">
        <f ca="1">OFFSET(W19,0,-1)+1</f>
        <v>9</v>
      </c>
    </row>
    <row r="20" spans="1:36" ht="22.5">
      <c r="A20" s="1284">
        <v>1</v>
      </c>
      <c r="B20" s="830"/>
      <c r="C20" s="830"/>
      <c r="D20" s="830"/>
      <c r="E20" s="831"/>
      <c r="F20" s="832"/>
      <c r="G20" s="832"/>
      <c r="H20" s="832"/>
      <c r="I20" s="833"/>
      <c r="J20" s="828"/>
      <c r="K20" s="835"/>
      <c r="L20" s="561">
        <f>mergeValue(A20)</f>
        <v>1</v>
      </c>
      <c r="M20" s="609" t="s">
        <v>19</v>
      </c>
      <c r="N20" s="614"/>
      <c r="O20" s="1317"/>
      <c r="P20" s="1317"/>
      <c r="Q20" s="1317"/>
      <c r="R20" s="1317"/>
      <c r="S20" s="1317"/>
      <c r="T20" s="1317"/>
      <c r="U20" s="1317"/>
      <c r="V20" s="1317"/>
      <c r="W20" s="1125" t="s">
        <v>717</v>
      </c>
      <c r="Y20" s="557"/>
      <c r="Z20" s="557" t="str">
        <f t="shared" ref="Z20:Z33" si="0">IF(M20="","",M20 )</f>
        <v>Наименование тарифа</v>
      </c>
      <c r="AA20" s="557"/>
      <c r="AB20" s="557"/>
      <c r="AC20" s="557"/>
      <c r="AI20" s="553"/>
      <c r="AJ20" s="553"/>
    </row>
    <row r="21" spans="1:36" ht="22.5">
      <c r="A21" s="1284"/>
      <c r="B21" s="1284">
        <v>1</v>
      </c>
      <c r="C21" s="830"/>
      <c r="D21" s="830"/>
      <c r="E21" s="832"/>
      <c r="F21" s="832"/>
      <c r="G21" s="832"/>
      <c r="H21" s="832"/>
      <c r="I21" s="827"/>
      <c r="J21" s="826"/>
      <c r="K21" s="829"/>
      <c r="L21" s="561" t="str">
        <f>mergeValue(A21) &amp;"."&amp; mergeValue(B21)</f>
        <v>1.1</v>
      </c>
      <c r="M21" s="515" t="s">
        <v>15</v>
      </c>
      <c r="N21" s="614"/>
      <c r="O21" s="1317"/>
      <c r="P21" s="1317"/>
      <c r="Q21" s="1317"/>
      <c r="R21" s="1317"/>
      <c r="S21" s="1317"/>
      <c r="T21" s="1317"/>
      <c r="U21" s="1317"/>
      <c r="V21" s="1317"/>
      <c r="W21" s="1125" t="s">
        <v>458</v>
      </c>
      <c r="Y21" s="557"/>
      <c r="Z21" s="557" t="str">
        <f t="shared" si="0"/>
        <v>Территория действия тарифа</v>
      </c>
      <c r="AA21" s="557"/>
      <c r="AB21" s="557"/>
      <c r="AC21" s="557"/>
      <c r="AI21" s="553"/>
      <c r="AJ21" s="553"/>
    </row>
    <row r="22" spans="1:36" ht="22.5">
      <c r="A22" s="1284"/>
      <c r="B22" s="1284"/>
      <c r="C22" s="1284">
        <v>1</v>
      </c>
      <c r="D22" s="830"/>
      <c r="E22" s="832"/>
      <c r="F22" s="832"/>
      <c r="G22" s="832"/>
      <c r="H22" s="832"/>
      <c r="I22" s="834"/>
      <c r="J22" s="826"/>
      <c r="K22" s="829"/>
      <c r="L22" s="561" t="str">
        <f>mergeValue(A22) &amp;"."&amp; mergeValue(B22)&amp;"."&amp; mergeValue(C22)</f>
        <v>1.1.1</v>
      </c>
      <c r="M22" s="516" t="s">
        <v>7</v>
      </c>
      <c r="N22" s="614"/>
      <c r="O22" s="1317"/>
      <c r="P22" s="1317"/>
      <c r="Q22" s="1317"/>
      <c r="R22" s="1317"/>
      <c r="S22" s="1317"/>
      <c r="T22" s="1317"/>
      <c r="U22" s="1317"/>
      <c r="V22" s="1317"/>
      <c r="W22" s="1125" t="s">
        <v>599</v>
      </c>
      <c r="Y22" s="557"/>
      <c r="Z22" s="557" t="str">
        <f t="shared" si="0"/>
        <v xml:space="preserve">Наименование системы теплоснабжения </v>
      </c>
      <c r="AA22" s="557"/>
      <c r="AB22" s="557"/>
      <c r="AC22" s="557"/>
      <c r="AI22" s="553"/>
      <c r="AJ22" s="553"/>
    </row>
    <row r="23" spans="1:36" ht="22.5">
      <c r="A23" s="1284"/>
      <c r="B23" s="1284"/>
      <c r="C23" s="1284"/>
      <c r="D23" s="1284">
        <v>1</v>
      </c>
      <c r="E23" s="832"/>
      <c r="F23" s="832"/>
      <c r="G23" s="832"/>
      <c r="H23" s="832"/>
      <c r="I23" s="834"/>
      <c r="J23" s="826"/>
      <c r="K23" s="829"/>
      <c r="L23" s="561" t="str">
        <f>mergeValue(A23) &amp;"."&amp; mergeValue(B23)&amp;"."&amp; mergeValue(C23)&amp;"."&amp; mergeValue(D23)</f>
        <v>1.1.1.1</v>
      </c>
      <c r="M23" s="517" t="s">
        <v>21</v>
      </c>
      <c r="N23" s="614"/>
      <c r="O23" s="1317"/>
      <c r="P23" s="1317"/>
      <c r="Q23" s="1317"/>
      <c r="R23" s="1317"/>
      <c r="S23" s="1317"/>
      <c r="T23" s="1317"/>
      <c r="U23" s="1317"/>
      <c r="V23" s="1317"/>
      <c r="W23" s="1125" t="s">
        <v>600</v>
      </c>
      <c r="Y23" s="557"/>
      <c r="Z23" s="557" t="str">
        <f t="shared" si="0"/>
        <v xml:space="preserve">Источник тепловой энергии  </v>
      </c>
      <c r="AA23" s="557"/>
      <c r="AB23" s="557"/>
      <c r="AC23" s="557"/>
      <c r="AI23" s="553"/>
      <c r="AJ23" s="553"/>
    </row>
    <row r="24" spans="1:36" ht="78.75">
      <c r="A24" s="1284"/>
      <c r="B24" s="1284"/>
      <c r="C24" s="1284"/>
      <c r="D24" s="1284"/>
      <c r="E24" s="1284">
        <v>1</v>
      </c>
      <c r="F24" s="832"/>
      <c r="G24" s="832"/>
      <c r="H24" s="830">
        <v>1</v>
      </c>
      <c r="I24" s="1284">
        <v>1</v>
      </c>
      <c r="J24" s="832"/>
      <c r="K24" s="837"/>
      <c r="L24" s="561" t="str">
        <f>mergeValue(A24) &amp;"."&amp; mergeValue(B24)&amp;"."&amp; mergeValue(C24)&amp;"."&amp; mergeValue(D24)&amp;"."&amp; mergeValue(E24)</f>
        <v>1.1.1.1.1</v>
      </c>
      <c r="M24" s="523" t="s">
        <v>8</v>
      </c>
      <c r="N24" s="614"/>
      <c r="O24" s="1318"/>
      <c r="P24" s="1318"/>
      <c r="Q24" s="1318"/>
      <c r="R24" s="1318"/>
      <c r="S24" s="1318"/>
      <c r="T24" s="1318"/>
      <c r="U24" s="1318"/>
      <c r="V24" s="1318"/>
      <c r="W24" s="1125" t="s">
        <v>718</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4"/>
      <c r="B25" s="1284"/>
      <c r="C25" s="1284"/>
      <c r="D25" s="1284"/>
      <c r="E25" s="1284"/>
      <c r="F25" s="1284">
        <v>1</v>
      </c>
      <c r="G25" s="830"/>
      <c r="H25" s="830"/>
      <c r="I25" s="1284"/>
      <c r="J25" s="1284">
        <v>1</v>
      </c>
      <c r="K25" s="838"/>
      <c r="L25" s="561" t="str">
        <f>mergeValue(A25) &amp;"."&amp; mergeValue(B25)&amp;"."&amp; mergeValue(C25)&amp;"."&amp; mergeValue(D25)&amp;"."&amp; mergeValue(E25)&amp;"."&amp; mergeValue(F25)</f>
        <v>1.1.1.1.1.1</v>
      </c>
      <c r="M25" s="524" t="s">
        <v>9</v>
      </c>
      <c r="N25" s="614"/>
      <c r="O25" s="1286"/>
      <c r="P25" s="1287"/>
      <c r="Q25" s="1287"/>
      <c r="R25" s="1287"/>
      <c r="S25" s="1287"/>
      <c r="T25" s="1287"/>
      <c r="U25" s="1287"/>
      <c r="V25" s="1288"/>
      <c r="W25" s="1125" t="s">
        <v>719</v>
      </c>
      <c r="Y25" s="557"/>
      <c r="Z25" s="557" t="str">
        <f t="shared" si="0"/>
        <v>Группа потребителей</v>
      </c>
      <c r="AA25" s="557"/>
      <c r="AB25" s="557"/>
      <c r="AC25" s="557"/>
      <c r="AI25" s="553"/>
      <c r="AJ25" s="553"/>
    </row>
    <row r="26" spans="1:36" ht="122.1" customHeight="1">
      <c r="A26" s="1284"/>
      <c r="B26" s="1284"/>
      <c r="C26" s="1284"/>
      <c r="D26" s="1284"/>
      <c r="E26" s="1284"/>
      <c r="F26" s="1284"/>
      <c r="G26" s="830">
        <v>1</v>
      </c>
      <c r="H26" s="830"/>
      <c r="I26" s="1284"/>
      <c r="J26" s="1284"/>
      <c r="K26" s="838">
        <v>1</v>
      </c>
      <c r="L26" s="561" t="str">
        <f>mergeValue(A26) &amp;"."&amp; mergeValue(B26)&amp;"."&amp; mergeValue(C26)&amp;"."&amp; mergeValue(D26)&amp;"."&amp; mergeValue(E26)&amp;"."&amp; mergeValue(F26)&amp;"."&amp; mergeValue(G26)</f>
        <v>1.1.1.1.1.1.1</v>
      </c>
      <c r="M26" s="1084"/>
      <c r="N26" s="614"/>
      <c r="O26" s="531"/>
      <c r="P26" s="531"/>
      <c r="Q26" s="1034"/>
      <c r="R26" s="1290"/>
      <c r="S26" s="1291" t="s">
        <v>82</v>
      </c>
      <c r="T26" s="1290"/>
      <c r="U26" s="1291" t="s">
        <v>83</v>
      </c>
      <c r="V26" s="531"/>
      <c r="W26" s="1281" t="s">
        <v>720</v>
      </c>
      <c r="X26" s="553" t="str">
        <f>strCheckDate(O27:V27)</f>
        <v/>
      </c>
      <c r="Y26" s="557"/>
      <c r="Z26" s="557" t="str">
        <f t="shared" si="0"/>
        <v/>
      </c>
      <c r="AA26" s="557"/>
      <c r="AB26" s="557"/>
      <c r="AC26" s="557"/>
      <c r="AI26" s="553"/>
      <c r="AJ26" s="553"/>
    </row>
    <row r="27" spans="1:36" ht="11.25" hidden="1">
      <c r="A27" s="1284"/>
      <c r="B27" s="1284"/>
      <c r="C27" s="1284"/>
      <c r="D27" s="1284"/>
      <c r="E27" s="1284"/>
      <c r="F27" s="1284"/>
      <c r="G27" s="830"/>
      <c r="H27" s="830"/>
      <c r="I27" s="1284"/>
      <c r="J27" s="1284"/>
      <c r="K27" s="838"/>
      <c r="L27" s="568"/>
      <c r="M27" s="614"/>
      <c r="N27" s="614"/>
      <c r="O27" s="531"/>
      <c r="P27" s="531"/>
      <c r="Q27" s="552" t="str">
        <f>R26 &amp; "-" &amp; T26</f>
        <v>-</v>
      </c>
      <c r="R27" s="1290"/>
      <c r="S27" s="1291"/>
      <c r="T27" s="1290"/>
      <c r="U27" s="1291"/>
      <c r="V27" s="531"/>
      <c r="W27" s="1282"/>
      <c r="Y27" s="557"/>
      <c r="Z27" s="557" t="str">
        <f t="shared" si="0"/>
        <v/>
      </c>
      <c r="AA27" s="557"/>
      <c r="AB27" s="557"/>
      <c r="AC27" s="557"/>
      <c r="AI27" s="553"/>
      <c r="AJ27" s="553"/>
    </row>
    <row r="28" spans="1:36" ht="15" customHeight="1">
      <c r="A28" s="1284"/>
      <c r="B28" s="1284"/>
      <c r="C28" s="1284"/>
      <c r="D28" s="1284"/>
      <c r="E28" s="1284"/>
      <c r="F28" s="1284"/>
      <c r="G28" s="832"/>
      <c r="H28" s="830"/>
      <c r="I28" s="1284"/>
      <c r="J28" s="1284"/>
      <c r="K28" s="837"/>
      <c r="L28" s="507"/>
      <c r="M28" s="526" t="s">
        <v>24</v>
      </c>
      <c r="N28" s="533"/>
      <c r="O28" s="533"/>
      <c r="P28" s="533"/>
      <c r="Q28" s="533"/>
      <c r="R28" s="533"/>
      <c r="S28" s="533"/>
      <c r="T28" s="533"/>
      <c r="U28" s="533"/>
      <c r="V28" s="529"/>
      <c r="W28" s="1283"/>
      <c r="Y28" s="557"/>
      <c r="Z28" s="557" t="str">
        <f t="shared" si="0"/>
        <v>Добавить вид теплоносителя (параметры теплоносителя)</v>
      </c>
      <c r="AA28" s="557"/>
      <c r="AB28" s="557"/>
      <c r="AC28" s="557"/>
      <c r="AI28" s="553"/>
      <c r="AJ28" s="553"/>
    </row>
    <row r="29" spans="1:36" ht="15" customHeight="1">
      <c r="A29" s="1284"/>
      <c r="B29" s="1284"/>
      <c r="C29" s="1284"/>
      <c r="D29" s="1284"/>
      <c r="E29" s="1284"/>
      <c r="F29" s="832"/>
      <c r="G29" s="832"/>
      <c r="H29" s="830"/>
      <c r="I29" s="1284"/>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4"/>
      <c r="B30" s="1284"/>
      <c r="C30" s="1284"/>
      <c r="D30" s="1284"/>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4"/>
      <c r="B31" s="1284"/>
      <c r="C31" s="1284"/>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4"/>
      <c r="B32" s="1284"/>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4"/>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5" t="s">
        <v>721</v>
      </c>
      <c r="N36" s="1275"/>
      <c r="O36" s="1275"/>
      <c r="P36" s="1275"/>
      <c r="Q36" s="1275"/>
      <c r="R36" s="1275"/>
      <c r="S36" s="1275"/>
      <c r="T36" s="1275"/>
      <c r="U36" s="1275"/>
      <c r="V36" s="1275"/>
      <c r="W36" s="1275"/>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6" t="s">
        <v>469</v>
      </c>
      <c r="G2" s="1277"/>
      <c r="H2" s="1278"/>
      <c r="I2" s="756"/>
    </row>
    <row r="3" spans="1:20" ht="3" customHeight="1"/>
    <row r="4" spans="1:20" s="538" customFormat="1" ht="11.25">
      <c r="A4" s="733"/>
      <c r="B4" s="733"/>
      <c r="C4" s="733"/>
      <c r="D4" s="733"/>
      <c r="F4" s="1230" t="s">
        <v>444</v>
      </c>
      <c r="G4" s="1230"/>
      <c r="H4" s="1230"/>
      <c r="I4" s="1279"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79"/>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470</v>
      </c>
      <c r="H7" s="755" t="str">
        <f>IF(dateCh="","",dateCh)</f>
        <v>28.04.2020</v>
      </c>
      <c r="I7" s="766" t="s">
        <v>471</v>
      </c>
      <c r="J7" s="583"/>
      <c r="K7" s="733"/>
      <c r="L7" s="733"/>
      <c r="M7" s="733"/>
      <c r="N7" s="733"/>
      <c r="O7" s="733"/>
      <c r="P7" s="733"/>
      <c r="Q7" s="733"/>
      <c r="R7" s="733"/>
      <c r="S7" s="733"/>
      <c r="T7" s="733"/>
    </row>
    <row r="8" spans="1:20" s="538" customFormat="1" ht="45">
      <c r="A8" s="1280">
        <v>1</v>
      </c>
      <c r="B8" s="733"/>
      <c r="C8" s="733"/>
      <c r="D8" s="733"/>
      <c r="F8" s="764" t="str">
        <f>"2." &amp;mergeValue(A8)</f>
        <v>2.1</v>
      </c>
      <c r="G8" s="765" t="s">
        <v>472</v>
      </c>
      <c r="H8" s="755"/>
      <c r="I8" s="766" t="s">
        <v>567</v>
      </c>
      <c r="J8" s="583"/>
      <c r="K8" s="733"/>
      <c r="L8" s="733"/>
      <c r="M8" s="733"/>
      <c r="N8" s="733"/>
      <c r="O8" s="733"/>
      <c r="P8" s="733"/>
      <c r="Q8" s="733"/>
      <c r="R8" s="733"/>
      <c r="S8" s="733"/>
      <c r="T8" s="733"/>
    </row>
    <row r="9" spans="1:20" s="538" customFormat="1" ht="22.5">
      <c r="A9" s="1280"/>
      <c r="B9" s="733"/>
      <c r="C9" s="733"/>
      <c r="D9" s="733"/>
      <c r="F9" s="764" t="str">
        <f>"3." &amp;mergeValue(A9)</f>
        <v>3.1</v>
      </c>
      <c r="G9" s="765" t="s">
        <v>473</v>
      </c>
      <c r="H9" s="755"/>
      <c r="I9" s="766" t="s">
        <v>565</v>
      </c>
      <c r="J9" s="583"/>
      <c r="K9" s="733"/>
      <c r="L9" s="733"/>
      <c r="M9" s="733"/>
      <c r="N9" s="733"/>
      <c r="O9" s="733"/>
      <c r="P9" s="733"/>
      <c r="Q9" s="733"/>
      <c r="R9" s="733"/>
      <c r="S9" s="733"/>
      <c r="T9" s="733"/>
    </row>
    <row r="10" spans="1:20" s="538" customFormat="1" ht="22.5">
      <c r="A10" s="1280"/>
      <c r="B10" s="733"/>
      <c r="C10" s="733"/>
      <c r="D10" s="733"/>
      <c r="F10" s="764" t="str">
        <f>"4."&amp;mergeValue(A10)</f>
        <v>4.1</v>
      </c>
      <c r="G10" s="765" t="s">
        <v>474</v>
      </c>
      <c r="H10" s="752" t="s">
        <v>448</v>
      </c>
      <c r="I10" s="766"/>
      <c r="J10" s="583"/>
      <c r="K10" s="733"/>
      <c r="L10" s="733"/>
      <c r="M10" s="733"/>
      <c r="N10" s="733"/>
      <c r="O10" s="733"/>
      <c r="P10" s="733"/>
      <c r="Q10" s="733"/>
      <c r="R10" s="733"/>
      <c r="S10" s="733"/>
      <c r="T10" s="733"/>
    </row>
    <row r="11" spans="1:20" s="538" customFormat="1" ht="18.75">
      <c r="A11" s="1280"/>
      <c r="B11" s="1280">
        <v>1</v>
      </c>
      <c r="C11" s="739"/>
      <c r="D11" s="739"/>
      <c r="F11" s="764" t="str">
        <f>"4."&amp;mergeValue(A11) &amp;"."&amp;mergeValue(B11)</f>
        <v>4.1.1</v>
      </c>
      <c r="G11" s="777" t="s">
        <v>569</v>
      </c>
      <c r="H11" s="755" t="str">
        <f>IF(region_name="","",region_name)</f>
        <v>Ростовская область</v>
      </c>
      <c r="I11" s="766" t="s">
        <v>477</v>
      </c>
      <c r="J11" s="583"/>
      <c r="K11" s="733"/>
      <c r="L11" s="733"/>
      <c r="M11" s="733"/>
      <c r="N11" s="733"/>
      <c r="O11" s="733"/>
      <c r="P11" s="733"/>
      <c r="Q11" s="733"/>
      <c r="R11" s="733"/>
      <c r="S11" s="733"/>
      <c r="T11" s="733"/>
    </row>
    <row r="12" spans="1:20" s="538" customFormat="1" ht="22.5">
      <c r="A12" s="1280"/>
      <c r="B12" s="1280"/>
      <c r="C12" s="1280">
        <v>1</v>
      </c>
      <c r="D12" s="739"/>
      <c r="F12" s="764" t="str">
        <f>"4."&amp;mergeValue(A12) &amp;"."&amp;mergeValue(B12)&amp;"."&amp;mergeValue(C12)</f>
        <v>4.1.1.1</v>
      </c>
      <c r="G12" s="767" t="s">
        <v>475</v>
      </c>
      <c r="H12" s="755"/>
      <c r="I12" s="766" t="s">
        <v>478</v>
      </c>
      <c r="J12" s="583"/>
      <c r="K12" s="733"/>
      <c r="L12" s="733"/>
      <c r="M12" s="733"/>
      <c r="N12" s="733"/>
      <c r="O12" s="733"/>
      <c r="P12" s="733"/>
      <c r="Q12" s="733"/>
      <c r="R12" s="733"/>
      <c r="S12" s="733"/>
      <c r="T12" s="733"/>
    </row>
    <row r="13" spans="1:20" s="538" customFormat="1" ht="39" customHeight="1">
      <c r="A13" s="1280"/>
      <c r="B13" s="1280"/>
      <c r="C13" s="1280"/>
      <c r="D13" s="739">
        <v>1</v>
      </c>
      <c r="F13" s="764" t="str">
        <f>"4."&amp;mergeValue(A13) &amp;"."&amp;mergeValue(B13)&amp;"."&amp;mergeValue(C13)&amp;"."&amp;mergeValue(D13)</f>
        <v>4.1.1.1.1</v>
      </c>
      <c r="G13" s="768" t="s">
        <v>476</v>
      </c>
      <c r="H13" s="755"/>
      <c r="I13" s="1319" t="s">
        <v>568</v>
      </c>
      <c r="J13" s="583"/>
      <c r="K13" s="733"/>
      <c r="L13" s="733"/>
      <c r="M13" s="733"/>
      <c r="N13" s="733"/>
      <c r="O13" s="733"/>
      <c r="P13" s="733"/>
      <c r="Q13" s="733"/>
      <c r="R13" s="733"/>
      <c r="S13" s="733"/>
      <c r="T13" s="733"/>
    </row>
    <row r="14" spans="1:20" s="538" customFormat="1" ht="18.75">
      <c r="A14" s="1280"/>
      <c r="B14" s="1280"/>
      <c r="C14" s="1280"/>
      <c r="D14" s="739"/>
      <c r="F14" s="769"/>
      <c r="G14" s="721" t="s">
        <v>4</v>
      </c>
      <c r="H14" s="592"/>
      <c r="I14" s="1319"/>
      <c r="J14" s="583"/>
      <c r="K14" s="733"/>
      <c r="L14" s="733"/>
      <c r="M14" s="733"/>
      <c r="N14" s="733"/>
      <c r="O14" s="733"/>
      <c r="P14" s="733"/>
      <c r="Q14" s="733"/>
      <c r="R14" s="733"/>
      <c r="S14" s="733"/>
      <c r="T14" s="733"/>
    </row>
    <row r="15" spans="1:20" s="538" customFormat="1" ht="18.75">
      <c r="A15" s="1280"/>
      <c r="B15" s="1280"/>
      <c r="C15" s="739"/>
      <c r="D15" s="739"/>
      <c r="F15" s="602"/>
      <c r="G15" s="545" t="s">
        <v>400</v>
      </c>
      <c r="H15" s="603"/>
      <c r="I15" s="604"/>
      <c r="J15" s="583"/>
      <c r="K15" s="733"/>
      <c r="L15" s="733"/>
      <c r="M15" s="733"/>
      <c r="N15" s="733"/>
      <c r="O15" s="733"/>
      <c r="P15" s="733"/>
      <c r="Q15" s="733"/>
      <c r="R15" s="733"/>
      <c r="S15" s="733"/>
      <c r="T15" s="733"/>
    </row>
    <row r="16" spans="1:20" s="538" customFormat="1" ht="18.75">
      <c r="A16" s="1280"/>
      <c r="B16" s="733"/>
      <c r="C16" s="733"/>
      <c r="D16" s="733"/>
      <c r="F16" s="769"/>
      <c r="G16" s="695" t="s">
        <v>482</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481</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5" t="s">
        <v>570</v>
      </c>
      <c r="H19" s="1275"/>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13" t="s">
        <v>716</v>
      </c>
      <c r="M5" s="1313"/>
      <c r="N5" s="1313"/>
      <c r="O5" s="1313"/>
      <c r="P5" s="1313"/>
      <c r="Q5" s="1313"/>
      <c r="R5" s="1313"/>
      <c r="S5" s="1313"/>
      <c r="T5" s="1313"/>
      <c r="U5" s="632"/>
    </row>
    <row r="6" spans="1:34" ht="3" customHeight="1">
      <c r="J6" s="651"/>
      <c r="K6" s="651"/>
      <c r="L6" s="716"/>
      <c r="M6" s="716"/>
      <c r="N6" s="716"/>
      <c r="O6" s="717"/>
      <c r="P6" s="717"/>
      <c r="Q6" s="717"/>
      <c r="R6" s="717"/>
      <c r="S6" s="717"/>
      <c r="T6" s="717"/>
      <c r="U6" s="717"/>
      <c r="V6" s="754"/>
    </row>
    <row r="7" spans="1:34" ht="33.75">
      <c r="J7" s="651"/>
      <c r="K7" s="651"/>
      <c r="L7" s="716"/>
      <c r="M7" s="585" t="s">
        <v>650</v>
      </c>
      <c r="N7" s="716"/>
      <c r="O7" s="1321"/>
      <c r="P7" s="1322"/>
      <c r="Q7" s="1322"/>
      <c r="R7" s="1322"/>
      <c r="S7" s="1322"/>
      <c r="T7" s="1323"/>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7"/>
      <c r="M9" s="1040"/>
      <c r="O9" s="1315"/>
      <c r="P9" s="1315"/>
      <c r="Q9" s="1315"/>
      <c r="R9" s="1315"/>
      <c r="S9" s="1315"/>
      <c r="T9" s="1315"/>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16" t="str">
        <f>IF(datePr_ch="",IF(datePr="","",datePr),datePr_ch)</f>
        <v>28.04.2020</v>
      </c>
      <c r="P10" s="1316"/>
      <c r="Q10" s="1316"/>
      <c r="R10" s="1316"/>
      <c r="S10" s="1316"/>
      <c r="T10" s="1316"/>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16" t="str">
        <f>IF(numberPr_ch="",IF(numberPr="","",numberPr),numberPr_ch)</f>
        <v>1-01/793</v>
      </c>
      <c r="P11" s="1316"/>
      <c r="Q11" s="1316"/>
      <c r="R11" s="1316"/>
      <c r="S11" s="1316"/>
      <c r="T11" s="1316"/>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7"/>
      <c r="M12" s="1040"/>
      <c r="O12" s="1315"/>
      <c r="P12" s="1315"/>
      <c r="Q12" s="1315"/>
      <c r="R12" s="1315"/>
      <c r="S12" s="1315"/>
      <c r="T12" s="1315"/>
      <c r="U12" s="779"/>
      <c r="V12" s="779"/>
      <c r="X12" s="1117"/>
      <c r="Y12" s="1117"/>
      <c r="Z12" s="1117"/>
      <c r="AA12" s="1117"/>
      <c r="AB12" s="1117"/>
    </row>
    <row r="13" spans="1:34" s="538" customFormat="1" ht="11.25">
      <c r="A13" s="733"/>
      <c r="B13" s="733"/>
      <c r="C13" s="733"/>
      <c r="D13" s="733"/>
      <c r="E13" s="733"/>
      <c r="F13" s="733"/>
      <c r="G13" s="733"/>
      <c r="H13" s="733"/>
      <c r="L13" s="1314"/>
      <c r="M13" s="1314"/>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5"/>
      <c r="P14" s="1305"/>
      <c r="Q14" s="1305"/>
      <c r="R14" s="1305"/>
      <c r="S14" s="1305"/>
      <c r="T14" s="1305"/>
      <c r="U14" s="1305"/>
    </row>
    <row r="15" spans="1:34">
      <c r="J15" s="651"/>
      <c r="K15" s="651"/>
      <c r="L15" s="1230" t="s">
        <v>444</v>
      </c>
      <c r="M15" s="1230"/>
      <c r="N15" s="1230"/>
      <c r="O15" s="1230"/>
      <c r="P15" s="1230"/>
      <c r="Q15" s="1230"/>
      <c r="R15" s="1230"/>
      <c r="S15" s="1230"/>
      <c r="T15" s="1230"/>
      <c r="U15" s="1230"/>
      <c r="V15" s="1230"/>
      <c r="W15" s="1230" t="s">
        <v>445</v>
      </c>
    </row>
    <row r="16" spans="1:34" ht="14.25" customHeight="1">
      <c r="J16" s="651"/>
      <c r="K16" s="651"/>
      <c r="L16" s="1309" t="s">
        <v>90</v>
      </c>
      <c r="M16" s="1309" t="s">
        <v>601</v>
      </c>
      <c r="N16" s="629"/>
      <c r="O16" s="1310" t="s">
        <v>603</v>
      </c>
      <c r="P16" s="1311"/>
      <c r="Q16" s="1311"/>
      <c r="R16" s="1311"/>
      <c r="S16" s="1311"/>
      <c r="T16" s="1312"/>
      <c r="U16" s="1293" t="s">
        <v>338</v>
      </c>
      <c r="V16" s="1306" t="s">
        <v>273</v>
      </c>
      <c r="W16" s="1230"/>
    </row>
    <row r="17" spans="1:36" ht="14.25" customHeight="1">
      <c r="J17" s="651"/>
      <c r="K17" s="651"/>
      <c r="L17" s="1309"/>
      <c r="M17" s="1309"/>
      <c r="N17" s="630"/>
      <c r="O17" s="1296" t="s">
        <v>577</v>
      </c>
      <c r="P17" s="1298" t="s">
        <v>269</v>
      </c>
      <c r="Q17" s="1299"/>
      <c r="R17" s="1300" t="s">
        <v>614</v>
      </c>
      <c r="S17" s="1301"/>
      <c r="T17" s="1302"/>
      <c r="U17" s="1294"/>
      <c r="V17" s="1307"/>
      <c r="W17" s="1230"/>
    </row>
    <row r="18" spans="1:36" ht="33.75" customHeight="1">
      <c r="J18" s="651"/>
      <c r="K18" s="651"/>
      <c r="L18" s="1309"/>
      <c r="M18" s="1309"/>
      <c r="N18" s="631"/>
      <c r="O18" s="1297"/>
      <c r="P18" s="718" t="s">
        <v>578</v>
      </c>
      <c r="Q18" s="718" t="s">
        <v>6</v>
      </c>
      <c r="R18" s="742" t="s">
        <v>272</v>
      </c>
      <c r="S18" s="1303" t="s">
        <v>271</v>
      </c>
      <c r="T18" s="1304"/>
      <c r="U18" s="1295"/>
      <c r="V18" s="1308"/>
      <c r="W18" s="1230"/>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292">
        <f ca="1">OFFSET(S19,0,-1)+1</f>
        <v>7</v>
      </c>
      <c r="T19" s="1292"/>
      <c r="U19" s="740">
        <f ca="1">OFFSET(U19,0,-2)+1</f>
        <v>8</v>
      </c>
      <c r="V19" s="617">
        <f ca="1">OFFSET(V19,0,-1)</f>
        <v>8</v>
      </c>
      <c r="W19" s="740">
        <f ca="1">OFFSET(W19,0,-1)+1</f>
        <v>9</v>
      </c>
    </row>
    <row r="20" spans="1:36" ht="22.5">
      <c r="A20" s="1284">
        <v>1</v>
      </c>
      <c r="B20" s="830"/>
      <c r="C20" s="830"/>
      <c r="D20" s="830"/>
      <c r="E20" s="831"/>
      <c r="F20" s="832"/>
      <c r="G20" s="832"/>
      <c r="H20" s="832"/>
      <c r="I20" s="833"/>
      <c r="J20" s="828"/>
      <c r="K20" s="835"/>
      <c r="L20" s="743">
        <f>mergeValue(A20)</f>
        <v>1</v>
      </c>
      <c r="M20" s="609" t="s">
        <v>19</v>
      </c>
      <c r="N20" s="614"/>
      <c r="O20" s="1317"/>
      <c r="P20" s="1317"/>
      <c r="Q20" s="1317"/>
      <c r="R20" s="1317"/>
      <c r="S20" s="1317"/>
      <c r="T20" s="1317"/>
      <c r="U20" s="1317"/>
      <c r="V20" s="1317"/>
      <c r="W20" s="1125" t="s">
        <v>717</v>
      </c>
      <c r="Y20" s="776"/>
      <c r="Z20" s="776" t="str">
        <f t="shared" ref="Z20:Z33" si="0">IF(M20="","",M20 )</f>
        <v>Наименование тарифа</v>
      </c>
      <c r="AA20" s="776"/>
      <c r="AB20" s="776"/>
      <c r="AC20" s="776"/>
      <c r="AI20" s="758"/>
      <c r="AJ20" s="758"/>
    </row>
    <row r="21" spans="1:36" ht="22.5">
      <c r="A21" s="1284"/>
      <c r="B21" s="1284">
        <v>1</v>
      </c>
      <c r="C21" s="830"/>
      <c r="D21" s="830"/>
      <c r="E21" s="832"/>
      <c r="F21" s="832"/>
      <c r="G21" s="832"/>
      <c r="H21" s="832"/>
      <c r="I21" s="827"/>
      <c r="J21" s="826"/>
      <c r="K21" s="829"/>
      <c r="L21" s="743" t="str">
        <f>mergeValue(A21) &amp;"."&amp; mergeValue(B21)</f>
        <v>1.1</v>
      </c>
      <c r="M21" s="657" t="s">
        <v>15</v>
      </c>
      <c r="N21" s="614"/>
      <c r="O21" s="1317"/>
      <c r="P21" s="1317"/>
      <c r="Q21" s="1317"/>
      <c r="R21" s="1317"/>
      <c r="S21" s="1317"/>
      <c r="T21" s="1317"/>
      <c r="U21" s="1317"/>
      <c r="V21" s="1317"/>
      <c r="W21" s="1125" t="s">
        <v>458</v>
      </c>
      <c r="Y21" s="776"/>
      <c r="Z21" s="776" t="str">
        <f t="shared" si="0"/>
        <v>Территория действия тарифа</v>
      </c>
      <c r="AA21" s="776"/>
      <c r="AB21" s="776"/>
      <c r="AC21" s="776"/>
      <c r="AI21" s="758"/>
      <c r="AJ21" s="758"/>
    </row>
    <row r="22" spans="1:36" ht="22.5">
      <c r="A22" s="1284"/>
      <c r="B22" s="1284"/>
      <c r="C22" s="1284">
        <v>1</v>
      </c>
      <c r="D22" s="830"/>
      <c r="E22" s="832"/>
      <c r="F22" s="832"/>
      <c r="G22" s="832"/>
      <c r="H22" s="832"/>
      <c r="I22" s="834"/>
      <c r="J22" s="826"/>
      <c r="K22" s="829"/>
      <c r="L22" s="743" t="str">
        <f>mergeValue(A22) &amp;"."&amp; mergeValue(B22)&amp;"."&amp; mergeValue(C22)</f>
        <v>1.1.1</v>
      </c>
      <c r="M22" s="658" t="s">
        <v>7</v>
      </c>
      <c r="N22" s="614"/>
      <c r="O22" s="1317"/>
      <c r="P22" s="1317"/>
      <c r="Q22" s="1317"/>
      <c r="R22" s="1317"/>
      <c r="S22" s="1317"/>
      <c r="T22" s="1317"/>
      <c r="U22" s="1317"/>
      <c r="V22" s="1317"/>
      <c r="W22" s="1125" t="s">
        <v>599</v>
      </c>
      <c r="Y22" s="776"/>
      <c r="Z22" s="776" t="str">
        <f t="shared" si="0"/>
        <v xml:space="preserve">Наименование системы теплоснабжения </v>
      </c>
      <c r="AA22" s="776"/>
      <c r="AB22" s="776"/>
      <c r="AC22" s="776"/>
      <c r="AI22" s="758"/>
      <c r="AJ22" s="758"/>
    </row>
    <row r="23" spans="1:36" ht="22.5">
      <c r="A23" s="1284"/>
      <c r="B23" s="1284"/>
      <c r="C23" s="1284"/>
      <c r="D23" s="1284">
        <v>1</v>
      </c>
      <c r="E23" s="832"/>
      <c r="F23" s="832"/>
      <c r="G23" s="832"/>
      <c r="H23" s="832"/>
      <c r="I23" s="834"/>
      <c r="J23" s="826"/>
      <c r="K23" s="829"/>
      <c r="L23" s="743" t="str">
        <f>mergeValue(A23) &amp;"."&amp; mergeValue(B23)&amp;"."&amp; mergeValue(C23)&amp;"."&amp; mergeValue(D23)</f>
        <v>1.1.1.1</v>
      </c>
      <c r="M23" s="659" t="s">
        <v>21</v>
      </c>
      <c r="N23" s="614"/>
      <c r="O23" s="1317"/>
      <c r="P23" s="1317"/>
      <c r="Q23" s="1317"/>
      <c r="R23" s="1317"/>
      <c r="S23" s="1317"/>
      <c r="T23" s="1317"/>
      <c r="U23" s="1317"/>
      <c r="V23" s="1317"/>
      <c r="W23" s="1125" t="s">
        <v>600</v>
      </c>
      <c r="Y23" s="776"/>
      <c r="Z23" s="776" t="str">
        <f t="shared" si="0"/>
        <v xml:space="preserve">Источник тепловой энергии  </v>
      </c>
      <c r="AA23" s="776"/>
      <c r="AB23" s="776"/>
      <c r="AC23" s="776"/>
      <c r="AI23" s="758"/>
      <c r="AJ23" s="758"/>
    </row>
    <row r="24" spans="1:36" ht="78.75">
      <c r="A24" s="1284"/>
      <c r="B24" s="1284"/>
      <c r="C24" s="1284"/>
      <c r="D24" s="1284"/>
      <c r="E24" s="1284">
        <v>1</v>
      </c>
      <c r="F24" s="832"/>
      <c r="G24" s="832"/>
      <c r="H24" s="830">
        <v>1</v>
      </c>
      <c r="I24" s="1284">
        <v>1</v>
      </c>
      <c r="J24" s="832"/>
      <c r="K24" s="837"/>
      <c r="L24" s="743" t="str">
        <f>mergeValue(A24) &amp;"."&amp; mergeValue(B24)&amp;"."&amp; mergeValue(C24)&amp;"."&amp; mergeValue(D24)&amp;"."&amp; mergeValue(E24)</f>
        <v>1.1.1.1.1</v>
      </c>
      <c r="M24" s="523" t="s">
        <v>8</v>
      </c>
      <c r="N24" s="614"/>
      <c r="O24" s="1318"/>
      <c r="P24" s="1318"/>
      <c r="Q24" s="1318"/>
      <c r="R24" s="1318"/>
      <c r="S24" s="1318"/>
      <c r="T24" s="1318"/>
      <c r="U24" s="1318"/>
      <c r="V24" s="1318"/>
      <c r="W24" s="1125" t="s">
        <v>718</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4"/>
      <c r="B25" s="1284"/>
      <c r="C25" s="1284"/>
      <c r="D25" s="1284"/>
      <c r="E25" s="1284"/>
      <c r="F25" s="1284">
        <v>1</v>
      </c>
      <c r="G25" s="830"/>
      <c r="H25" s="830"/>
      <c r="I25" s="1284"/>
      <c r="J25" s="1284">
        <v>1</v>
      </c>
      <c r="K25" s="838"/>
      <c r="L25" s="743" t="str">
        <f>mergeValue(A25) &amp;"."&amp; mergeValue(B25)&amp;"."&amp; mergeValue(C25)&amp;"."&amp; mergeValue(D25)&amp;"."&amp; mergeValue(E25)&amp;"."&amp; mergeValue(F25)</f>
        <v>1.1.1.1.1.1</v>
      </c>
      <c r="M25" s="524" t="s">
        <v>9</v>
      </c>
      <c r="N25" s="614"/>
      <c r="O25" s="1318"/>
      <c r="P25" s="1318"/>
      <c r="Q25" s="1318"/>
      <c r="R25" s="1318"/>
      <c r="S25" s="1318"/>
      <c r="T25" s="1318"/>
      <c r="U25" s="1318"/>
      <c r="V25" s="1318"/>
      <c r="W25" s="1125" t="s">
        <v>719</v>
      </c>
      <c r="Y25" s="776"/>
      <c r="Z25" s="776" t="str">
        <f t="shared" si="0"/>
        <v>Группа потребителей</v>
      </c>
      <c r="AA25" s="776"/>
      <c r="AB25" s="776"/>
      <c r="AC25" s="776"/>
      <c r="AI25" s="758"/>
      <c r="AJ25" s="758"/>
    </row>
    <row r="26" spans="1:36" ht="122.1" customHeight="1">
      <c r="A26" s="1284"/>
      <c r="B26" s="1284"/>
      <c r="C26" s="1284"/>
      <c r="D26" s="1284"/>
      <c r="E26" s="1284"/>
      <c r="F26" s="1284"/>
      <c r="G26" s="830">
        <v>1</v>
      </c>
      <c r="H26" s="830"/>
      <c r="I26" s="1284"/>
      <c r="J26" s="1284"/>
      <c r="K26" s="838">
        <v>1</v>
      </c>
      <c r="L26" s="743" t="str">
        <f>mergeValue(A26) &amp;"."&amp; mergeValue(B26)&amp;"."&amp; mergeValue(C26)&amp;"."&amp; mergeValue(D26)&amp;"."&amp; mergeValue(E26)&amp;"."&amp; mergeValue(F26)&amp;"."&amp; mergeValue(G26)</f>
        <v>1.1.1.1.1.1.1</v>
      </c>
      <c r="M26" s="1084"/>
      <c r="N26" s="614"/>
      <c r="O26" s="725"/>
      <c r="P26" s="725"/>
      <c r="Q26" s="1034"/>
      <c r="R26" s="1290"/>
      <c r="S26" s="1291" t="s">
        <v>82</v>
      </c>
      <c r="T26" s="1290"/>
      <c r="U26" s="1291" t="s">
        <v>83</v>
      </c>
      <c r="V26" s="725"/>
      <c r="W26" s="1281" t="s">
        <v>720</v>
      </c>
      <c r="X26" s="758" t="str">
        <f>strCheckDate(O27:V27)</f>
        <v/>
      </c>
      <c r="Y26" s="776"/>
      <c r="Z26" s="776" t="str">
        <f t="shared" si="0"/>
        <v/>
      </c>
      <c r="AA26" s="776"/>
      <c r="AB26" s="776"/>
      <c r="AC26" s="776"/>
      <c r="AI26" s="758"/>
      <c r="AJ26" s="758"/>
    </row>
    <row r="27" spans="1:36" ht="11.25" hidden="1">
      <c r="A27" s="1284"/>
      <c r="B27" s="1284"/>
      <c r="C27" s="1284"/>
      <c r="D27" s="1284"/>
      <c r="E27" s="1284"/>
      <c r="F27" s="1284"/>
      <c r="G27" s="830"/>
      <c r="H27" s="830"/>
      <c r="I27" s="1284"/>
      <c r="J27" s="1284"/>
      <c r="K27" s="838"/>
      <c r="L27" s="751"/>
      <c r="M27" s="614"/>
      <c r="N27" s="614"/>
      <c r="O27" s="725"/>
      <c r="P27" s="725"/>
      <c r="Q27" s="731" t="str">
        <f>R26 &amp; "-" &amp; T26</f>
        <v>-</v>
      </c>
      <c r="R27" s="1290"/>
      <c r="S27" s="1291"/>
      <c r="T27" s="1290"/>
      <c r="U27" s="1291"/>
      <c r="V27" s="725"/>
      <c r="W27" s="1282"/>
      <c r="Y27" s="776"/>
      <c r="Z27" s="776" t="str">
        <f t="shared" si="0"/>
        <v/>
      </c>
      <c r="AA27" s="776"/>
      <c r="AB27" s="776"/>
      <c r="AC27" s="776"/>
      <c r="AI27" s="758"/>
      <c r="AJ27" s="758"/>
    </row>
    <row r="28" spans="1:36" ht="15" customHeight="1">
      <c r="A28" s="1284"/>
      <c r="B28" s="1284"/>
      <c r="C28" s="1284"/>
      <c r="D28" s="1284"/>
      <c r="E28" s="1284"/>
      <c r="F28" s="1284"/>
      <c r="G28" s="832"/>
      <c r="H28" s="830"/>
      <c r="I28" s="1284"/>
      <c r="J28" s="1284"/>
      <c r="K28" s="837"/>
      <c r="L28" s="653"/>
      <c r="M28" s="526" t="s">
        <v>24</v>
      </c>
      <c r="N28" s="727"/>
      <c r="O28" s="727"/>
      <c r="P28" s="727"/>
      <c r="Q28" s="727"/>
      <c r="R28" s="727"/>
      <c r="S28" s="727"/>
      <c r="T28" s="727"/>
      <c r="U28" s="727"/>
      <c r="V28" s="724"/>
      <c r="W28" s="1283"/>
      <c r="Y28" s="776"/>
      <c r="Z28" s="776" t="str">
        <f t="shared" si="0"/>
        <v>Добавить вид теплоносителя (параметры теплоносителя)</v>
      </c>
      <c r="AA28" s="776"/>
      <c r="AB28" s="776"/>
      <c r="AC28" s="776"/>
      <c r="AI28" s="758"/>
      <c r="AJ28" s="758"/>
    </row>
    <row r="29" spans="1:36" ht="15" customHeight="1">
      <c r="A29" s="1284"/>
      <c r="B29" s="1284"/>
      <c r="C29" s="1284"/>
      <c r="D29" s="1284"/>
      <c r="E29" s="1284"/>
      <c r="F29" s="832"/>
      <c r="G29" s="832"/>
      <c r="H29" s="830"/>
      <c r="I29" s="1284"/>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4"/>
      <c r="B30" s="1284"/>
      <c r="C30" s="1284"/>
      <c r="D30" s="1284"/>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4"/>
      <c r="B31" s="1284"/>
      <c r="C31" s="1284"/>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4"/>
      <c r="B32" s="1284"/>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4"/>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5" t="s">
        <v>721</v>
      </c>
      <c r="N36" s="1275"/>
      <c r="O36" s="1275"/>
      <c r="P36" s="1275"/>
      <c r="Q36" s="1275"/>
      <c r="R36" s="1275"/>
      <c r="S36" s="1275"/>
      <c r="T36" s="1275"/>
      <c r="U36" s="1275"/>
      <c r="V36" s="1275"/>
      <c r="W36" s="1275"/>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6" t="s">
        <v>469</v>
      </c>
      <c r="G2" s="1277"/>
      <c r="H2" s="1278"/>
      <c r="I2" s="608"/>
    </row>
    <row r="3" spans="1:20" ht="3" customHeight="1"/>
    <row r="4" spans="1:20" s="538" customFormat="1" ht="11.25">
      <c r="A4" s="558"/>
      <c r="B4" s="558"/>
      <c r="C4" s="558"/>
      <c r="D4" s="558"/>
      <c r="F4" s="1230" t="s">
        <v>444</v>
      </c>
      <c r="G4" s="1230"/>
      <c r="H4" s="1230"/>
      <c r="I4" s="1279"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9"/>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28.04.2020</v>
      </c>
      <c r="I7" s="549" t="s">
        <v>471</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80"/>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569</v>
      </c>
      <c r="H11" s="572" t="str">
        <f>IF(region_name="","",region_name)</f>
        <v>Ростовская область</v>
      </c>
      <c r="I11" s="549" t="s">
        <v>477</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476</v>
      </c>
      <c r="H13" s="572"/>
      <c r="I13" s="1319" t="s">
        <v>568</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319"/>
      <c r="J14" s="583"/>
      <c r="K14" s="558"/>
      <c r="L14" s="558"/>
      <c r="M14" s="558"/>
      <c r="N14" s="558"/>
      <c r="O14" s="558"/>
      <c r="P14" s="558"/>
      <c r="Q14" s="558"/>
      <c r="R14" s="558"/>
      <c r="S14" s="558"/>
      <c r="T14" s="558"/>
    </row>
    <row r="15" spans="1:20" s="538" customFormat="1" ht="18.75">
      <c r="A15" s="1280"/>
      <c r="B15" s="1280"/>
      <c r="C15" s="591"/>
      <c r="D15" s="591"/>
      <c r="F15" s="602"/>
      <c r="G15" s="545" t="s">
        <v>400</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570</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3" t="s">
        <v>716</v>
      </c>
      <c r="M5" s="1313"/>
      <c r="N5" s="1313"/>
      <c r="O5" s="1313"/>
      <c r="P5" s="1313"/>
      <c r="Q5" s="1313"/>
      <c r="R5" s="1313"/>
      <c r="S5" s="1313"/>
      <c r="T5" s="1313"/>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7"/>
      <c r="M7" s="1040"/>
      <c r="O7" s="1315"/>
      <c r="P7" s="1315"/>
      <c r="Q7" s="1315"/>
      <c r="R7" s="1315"/>
      <c r="S7" s="1315"/>
      <c r="T7" s="1315"/>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7"/>
      <c r="M10" s="1040"/>
      <c r="O10" s="1315"/>
      <c r="P10" s="1315"/>
      <c r="Q10" s="1315"/>
      <c r="R10" s="1315"/>
      <c r="S10" s="1315"/>
      <c r="T10" s="1315"/>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7"/>
      <c r="P12" s="1327"/>
      <c r="Q12" s="1327"/>
      <c r="R12" s="1327"/>
      <c r="S12" s="1327"/>
      <c r="T12" s="1327"/>
      <c r="U12" s="1327"/>
    </row>
    <row r="13" spans="1:33">
      <c r="J13" s="451"/>
      <c r="K13" s="451"/>
      <c r="L13" s="1230" t="s">
        <v>444</v>
      </c>
      <c r="M13" s="1230"/>
      <c r="N13" s="1230"/>
      <c r="O13" s="1230"/>
      <c r="P13" s="1230"/>
      <c r="Q13" s="1230"/>
      <c r="R13" s="1230"/>
      <c r="S13" s="1230"/>
      <c r="T13" s="1230"/>
      <c r="U13" s="1230"/>
      <c r="V13" s="1230"/>
      <c r="W13" s="1230" t="s">
        <v>445</v>
      </c>
    </row>
    <row r="14" spans="1:33" ht="14.25" customHeight="1">
      <c r="J14" s="451"/>
      <c r="K14" s="451"/>
      <c r="L14" s="1309" t="s">
        <v>90</v>
      </c>
      <c r="M14" s="1309" t="s">
        <v>601</v>
      </c>
      <c r="N14" s="444"/>
      <c r="O14" s="1310" t="s">
        <v>603</v>
      </c>
      <c r="P14" s="1311"/>
      <c r="Q14" s="1311"/>
      <c r="R14" s="1311"/>
      <c r="S14" s="1311"/>
      <c r="T14" s="1312"/>
      <c r="U14" s="1293" t="s">
        <v>338</v>
      </c>
      <c r="V14" s="1326" t="s">
        <v>273</v>
      </c>
      <c r="W14" s="1230"/>
    </row>
    <row r="15" spans="1:33" ht="14.25" customHeight="1">
      <c r="J15" s="451"/>
      <c r="K15" s="451"/>
      <c r="L15" s="1309"/>
      <c r="M15" s="1309"/>
      <c r="N15" s="443"/>
      <c r="O15" s="1296" t="s">
        <v>602</v>
      </c>
      <c r="P15" s="623"/>
      <c r="Q15" s="623"/>
      <c r="R15" s="1301" t="s">
        <v>614</v>
      </c>
      <c r="S15" s="1301"/>
      <c r="T15" s="1302"/>
      <c r="U15" s="1294"/>
      <c r="V15" s="1326"/>
      <c r="W15" s="1230"/>
    </row>
    <row r="16" spans="1:33" ht="30.75" customHeight="1">
      <c r="J16" s="451"/>
      <c r="K16" s="451"/>
      <c r="L16" s="1309"/>
      <c r="M16" s="1309"/>
      <c r="N16" s="442"/>
      <c r="O16" s="1297"/>
      <c r="P16" s="621"/>
      <c r="Q16" s="622"/>
      <c r="R16" s="505" t="s">
        <v>272</v>
      </c>
      <c r="S16" s="1303" t="s">
        <v>271</v>
      </c>
      <c r="T16" s="1304"/>
      <c r="U16" s="1295"/>
      <c r="V16" s="1326"/>
      <c r="W16" s="1230"/>
    </row>
    <row r="17" spans="1:33">
      <c r="J17" s="451"/>
      <c r="K17" s="459">
        <v>1</v>
      </c>
      <c r="L17" s="605" t="s">
        <v>91</v>
      </c>
      <c r="M17" s="605" t="s">
        <v>47</v>
      </c>
      <c r="N17" s="478" t="s">
        <v>47</v>
      </c>
      <c r="O17" s="606">
        <f ca="1">OFFSET(O17,0,-1)+1</f>
        <v>3</v>
      </c>
      <c r="P17" s="607">
        <f ca="1">OFFSET(P17,0,-1)</f>
        <v>3</v>
      </c>
      <c r="Q17" s="607">
        <f ca="1">OFFSET(Q17,0,-1)</f>
        <v>3</v>
      </c>
      <c r="R17" s="606">
        <f ca="1">OFFSET(R17,0,-1)+1</f>
        <v>4</v>
      </c>
      <c r="S17" s="1324">
        <f ca="1">OFFSET(S17,0,-1)+1</f>
        <v>5</v>
      </c>
      <c r="T17" s="1324"/>
      <c r="U17" s="606">
        <f ca="1">OFFSET(U17,0,-2)+1</f>
        <v>6</v>
      </c>
      <c r="V17" s="607">
        <f ca="1">OFFSET(V17,0,-1)</f>
        <v>6</v>
      </c>
      <c r="W17" s="606">
        <f ca="1">OFFSET(W17,0,-1)+1</f>
        <v>7</v>
      </c>
    </row>
    <row r="18" spans="1:33" ht="22.5">
      <c r="A18" s="1284">
        <v>1</v>
      </c>
      <c r="B18" s="848"/>
      <c r="C18" s="848"/>
      <c r="D18" s="848"/>
      <c r="E18" s="849"/>
      <c r="F18" s="850"/>
      <c r="G18" s="850"/>
      <c r="H18" s="850"/>
      <c r="I18" s="851"/>
      <c r="J18" s="846"/>
      <c r="K18" s="853"/>
      <c r="L18" s="561">
        <f>mergeValue(A18)</f>
        <v>1</v>
      </c>
      <c r="M18" s="609" t="s">
        <v>19</v>
      </c>
      <c r="N18" s="548"/>
      <c r="O18" s="1325"/>
      <c r="P18" s="1325"/>
      <c r="Q18" s="1325"/>
      <c r="R18" s="1325"/>
      <c r="S18" s="1325"/>
      <c r="T18" s="1325"/>
      <c r="U18" s="1325"/>
      <c r="V18" s="1325"/>
      <c r="W18" s="1125" t="s">
        <v>717</v>
      </c>
    </row>
    <row r="19" spans="1:33" ht="22.5">
      <c r="A19" s="1284"/>
      <c r="B19" s="1284">
        <v>1</v>
      </c>
      <c r="C19" s="848"/>
      <c r="D19" s="848"/>
      <c r="E19" s="850"/>
      <c r="F19" s="850"/>
      <c r="G19" s="850"/>
      <c r="H19" s="850"/>
      <c r="I19" s="845"/>
      <c r="J19" s="844"/>
      <c r="K19" s="847"/>
      <c r="L19" s="561" t="str">
        <f>mergeValue(A19) &amp;"."&amp; mergeValue(B19)</f>
        <v>1.1</v>
      </c>
      <c r="M19" s="515" t="s">
        <v>15</v>
      </c>
      <c r="N19" s="548"/>
      <c r="O19" s="1325"/>
      <c r="P19" s="1325"/>
      <c r="Q19" s="1325"/>
      <c r="R19" s="1325"/>
      <c r="S19" s="1325"/>
      <c r="T19" s="1325"/>
      <c r="U19" s="1325"/>
      <c r="V19" s="1325"/>
      <c r="W19" s="1125" t="s">
        <v>458</v>
      </c>
    </row>
    <row r="20" spans="1:33" ht="22.5">
      <c r="A20" s="1284"/>
      <c r="B20" s="1284"/>
      <c r="C20" s="1284">
        <v>1</v>
      </c>
      <c r="D20" s="848"/>
      <c r="E20" s="850"/>
      <c r="F20" s="850"/>
      <c r="G20" s="850"/>
      <c r="H20" s="850"/>
      <c r="I20" s="852"/>
      <c r="J20" s="844"/>
      <c r="K20" s="847"/>
      <c r="L20" s="561" t="str">
        <f>mergeValue(A20) &amp;"."&amp; mergeValue(B20)&amp;"."&amp; mergeValue(C20)</f>
        <v>1.1.1</v>
      </c>
      <c r="M20" s="516" t="s">
        <v>7</v>
      </c>
      <c r="N20" s="548"/>
      <c r="O20" s="1325"/>
      <c r="P20" s="1325"/>
      <c r="Q20" s="1325"/>
      <c r="R20" s="1325"/>
      <c r="S20" s="1325"/>
      <c r="T20" s="1325"/>
      <c r="U20" s="1325"/>
      <c r="V20" s="1325"/>
      <c r="W20" s="1125" t="s">
        <v>599</v>
      </c>
    </row>
    <row r="21" spans="1:33" ht="22.5">
      <c r="A21" s="1284"/>
      <c r="B21" s="1284"/>
      <c r="C21" s="1284"/>
      <c r="D21" s="1284">
        <v>1</v>
      </c>
      <c r="E21" s="850"/>
      <c r="F21" s="850"/>
      <c r="G21" s="850"/>
      <c r="H21" s="850"/>
      <c r="I21" s="852"/>
      <c r="J21" s="844"/>
      <c r="K21" s="847"/>
      <c r="L21" s="561" t="str">
        <f>mergeValue(A21) &amp;"."&amp; mergeValue(B21)&amp;"."&amp; mergeValue(C21)&amp;"."&amp; mergeValue(D21)</f>
        <v>1.1.1.1</v>
      </c>
      <c r="M21" s="517" t="s">
        <v>21</v>
      </c>
      <c r="N21" s="548"/>
      <c r="O21" s="1325"/>
      <c r="P21" s="1325"/>
      <c r="Q21" s="1325"/>
      <c r="R21" s="1325"/>
      <c r="S21" s="1325"/>
      <c r="T21" s="1325"/>
      <c r="U21" s="1325"/>
      <c r="V21" s="1325"/>
      <c r="W21" s="1125" t="s">
        <v>600</v>
      </c>
    </row>
    <row r="22" spans="1:33" ht="78.75">
      <c r="A22" s="1284"/>
      <c r="B22" s="1284"/>
      <c r="C22" s="1284"/>
      <c r="D22" s="1284"/>
      <c r="E22" s="1284">
        <v>1</v>
      </c>
      <c r="F22" s="850"/>
      <c r="G22" s="850"/>
      <c r="H22" s="848">
        <v>1</v>
      </c>
      <c r="I22" s="1284">
        <v>1</v>
      </c>
      <c r="J22" s="850"/>
      <c r="K22" s="855"/>
      <c r="L22" s="561" t="str">
        <f>mergeValue(A22) &amp;"."&amp; mergeValue(B22)&amp;"."&amp; mergeValue(C22)&amp;"."&amp; mergeValue(D22)&amp;"."&amp; mergeValue(E22)</f>
        <v>1.1.1.1.1</v>
      </c>
      <c r="M22" s="523" t="s">
        <v>8</v>
      </c>
      <c r="N22" s="549"/>
      <c r="O22" s="1318"/>
      <c r="P22" s="1318"/>
      <c r="Q22" s="1318"/>
      <c r="R22" s="1318"/>
      <c r="S22" s="1318"/>
      <c r="T22" s="1318"/>
      <c r="U22" s="1318"/>
      <c r="V22" s="1318"/>
      <c r="W22" s="1125" t="s">
        <v>718</v>
      </c>
    </row>
    <row r="23" spans="1:33" ht="33.75">
      <c r="A23" s="1284"/>
      <c r="B23" s="1284"/>
      <c r="C23" s="1284"/>
      <c r="D23" s="1284"/>
      <c r="E23" s="1284"/>
      <c r="F23" s="1284">
        <v>1</v>
      </c>
      <c r="G23" s="848"/>
      <c r="H23" s="848"/>
      <c r="I23" s="1284"/>
      <c r="J23" s="1284">
        <v>1</v>
      </c>
      <c r="K23" s="856"/>
      <c r="L23" s="561" t="str">
        <f>mergeValue(A23) &amp;"."&amp; mergeValue(B23)&amp;"."&amp; mergeValue(C23)&amp;"."&amp; mergeValue(D23)&amp;"."&amp; mergeValue(E23)&amp;"."&amp; mergeValue(F23)</f>
        <v>1.1.1.1.1.1</v>
      </c>
      <c r="M23" s="524" t="s">
        <v>9</v>
      </c>
      <c r="N23" s="549"/>
      <c r="O23" s="1286"/>
      <c r="P23" s="1287"/>
      <c r="Q23" s="1287"/>
      <c r="R23" s="1287"/>
      <c r="S23" s="1287"/>
      <c r="T23" s="1287"/>
      <c r="U23" s="1287"/>
      <c r="V23" s="1288"/>
      <c r="W23" s="1125" t="s">
        <v>719</v>
      </c>
      <c r="Y23" s="473" t="str">
        <f>strCheckUnique(Z23:Z26)</f>
        <v/>
      </c>
      <c r="AA23" s="473" t="str">
        <f>IF(O23="","",O23 &amp; ":_")</f>
        <v/>
      </c>
    </row>
    <row r="24" spans="1:33" ht="122.1" customHeight="1">
      <c r="A24" s="1284"/>
      <c r="B24" s="1284"/>
      <c r="C24" s="1284"/>
      <c r="D24" s="1284"/>
      <c r="E24" s="1284"/>
      <c r="F24" s="1284"/>
      <c r="G24" s="848">
        <v>1</v>
      </c>
      <c r="H24" s="848"/>
      <c r="I24" s="1284"/>
      <c r="J24" s="1284"/>
      <c r="K24" s="856">
        <v>1</v>
      </c>
      <c r="L24" s="561" t="str">
        <f>mergeValue(A24) &amp;"."&amp; mergeValue(B24)&amp;"."&amp; mergeValue(C24)&amp;"."&amp; mergeValue(D24)&amp;"."&amp; mergeValue(E24)&amp;"."&amp; mergeValue(F24)&amp;"."&amp; mergeValue(G24)</f>
        <v>1.1.1.1.1.1.1</v>
      </c>
      <c r="M24" s="1084"/>
      <c r="N24" s="554"/>
      <c r="O24" s="1099"/>
      <c r="P24" s="531"/>
      <c r="Q24" s="531"/>
      <c r="R24" s="1289"/>
      <c r="S24" s="1291" t="s">
        <v>82</v>
      </c>
      <c r="T24" s="1289"/>
      <c r="U24" s="1291" t="s">
        <v>83</v>
      </c>
      <c r="V24" s="546"/>
      <c r="W24" s="1281" t="s">
        <v>720</v>
      </c>
      <c r="X24" s="469" t="str">
        <f>strCheckDate(O25:V25)</f>
        <v/>
      </c>
      <c r="Y24" s="473"/>
      <c r="Z24" s="473" t="str">
        <f>IF(M24="","",M24 )</f>
        <v/>
      </c>
      <c r="AA24" s="473"/>
      <c r="AB24" s="473"/>
      <c r="AC24" s="473"/>
    </row>
    <row r="25" spans="1:33" ht="11.25" hidden="1">
      <c r="A25" s="1284"/>
      <c r="B25" s="1284"/>
      <c r="C25" s="1284"/>
      <c r="D25" s="1284"/>
      <c r="E25" s="1284"/>
      <c r="F25" s="1284"/>
      <c r="G25" s="848"/>
      <c r="H25" s="848"/>
      <c r="I25" s="1284"/>
      <c r="J25" s="1284"/>
      <c r="K25" s="856"/>
      <c r="L25" s="568"/>
      <c r="M25" s="614"/>
      <c r="N25" s="554"/>
      <c r="O25" s="552"/>
      <c r="P25" s="531"/>
      <c r="Q25" s="552" t="str">
        <f>R24 &amp; "-" &amp; T24</f>
        <v>-</v>
      </c>
      <c r="R25" s="1290"/>
      <c r="S25" s="1291"/>
      <c r="T25" s="1290"/>
      <c r="U25" s="1291"/>
      <c r="V25" s="546"/>
      <c r="W25" s="1282"/>
    </row>
    <row r="26" spans="1:33" s="445" customFormat="1" ht="15" customHeight="1">
      <c r="A26" s="1284"/>
      <c r="B26" s="1284"/>
      <c r="C26" s="1284"/>
      <c r="D26" s="1284"/>
      <c r="E26" s="1284"/>
      <c r="F26" s="1284"/>
      <c r="G26" s="850"/>
      <c r="H26" s="848"/>
      <c r="I26" s="1284"/>
      <c r="J26" s="1284"/>
      <c r="K26" s="855"/>
      <c r="L26" s="507"/>
      <c r="M26" s="526" t="s">
        <v>24</v>
      </c>
      <c r="N26" s="520"/>
      <c r="O26" s="514"/>
      <c r="P26" s="514"/>
      <c r="Q26" s="514"/>
      <c r="R26" s="541"/>
      <c r="S26" s="533"/>
      <c r="T26" s="532"/>
      <c r="U26" s="520"/>
      <c r="V26" s="529"/>
      <c r="W26" s="1283"/>
      <c r="X26" s="470"/>
      <c r="Y26" s="470"/>
      <c r="Z26" s="470"/>
      <c r="AA26" s="470"/>
      <c r="AB26" s="470"/>
      <c r="AC26" s="470"/>
      <c r="AD26" s="470"/>
      <c r="AE26" s="470"/>
      <c r="AF26" s="470"/>
      <c r="AG26" s="470"/>
    </row>
    <row r="27" spans="1:33" s="445" customFormat="1" ht="15" customHeight="1">
      <c r="A27" s="1284"/>
      <c r="B27" s="1284"/>
      <c r="C27" s="1284"/>
      <c r="D27" s="1284"/>
      <c r="E27" s="1284"/>
      <c r="F27" s="850"/>
      <c r="G27" s="850"/>
      <c r="H27" s="848"/>
      <c r="I27" s="1284"/>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4"/>
      <c r="B28" s="1284"/>
      <c r="C28" s="1284"/>
      <c r="D28" s="1284"/>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4"/>
      <c r="B29" s="1284"/>
      <c r="C29" s="1284"/>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4"/>
      <c r="B30" s="1284"/>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4"/>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5" t="s">
        <v>721</v>
      </c>
      <c r="N34" s="1275"/>
      <c r="O34" s="1275"/>
      <c r="P34" s="1275"/>
      <c r="Q34" s="1275"/>
      <c r="R34" s="1275"/>
      <c r="S34" s="1275"/>
      <c r="T34" s="1275"/>
      <c r="U34" s="1275"/>
      <c r="V34" s="1275"/>
      <c r="W34" s="1275"/>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6" t="s">
        <v>469</v>
      </c>
      <c r="G2" s="1277"/>
      <c r="H2" s="1278"/>
      <c r="I2" s="608"/>
    </row>
    <row r="3" spans="1:20" ht="3" customHeight="1"/>
    <row r="4" spans="1:20" s="538" customFormat="1" ht="11.25">
      <c r="A4" s="558"/>
      <c r="B4" s="558"/>
      <c r="C4" s="558"/>
      <c r="D4" s="558"/>
      <c r="F4" s="1230" t="s">
        <v>444</v>
      </c>
      <c r="G4" s="1230"/>
      <c r="H4" s="1230"/>
      <c r="I4" s="1279"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9"/>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28.04.2020</v>
      </c>
      <c r="I7" s="549" t="s">
        <v>471</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472</v>
      </c>
      <c r="H8" s="572" t="str">
        <f>IF('Перечень тарифов'!R31="","наименование отсутствует","" &amp; 'Перечень тарифов'!R31 &amp; "")</f>
        <v>наименование отсутствует</v>
      </c>
      <c r="I8" s="549" t="s">
        <v>567</v>
      </c>
      <c r="J8" s="583"/>
      <c r="K8" s="558"/>
      <c r="L8" s="558"/>
      <c r="M8" s="558"/>
      <c r="N8" s="558"/>
      <c r="O8" s="558"/>
      <c r="P8" s="558"/>
      <c r="Q8" s="558"/>
      <c r="R8" s="558"/>
      <c r="S8" s="558"/>
      <c r="T8" s="558"/>
    </row>
    <row r="9" spans="1:20" s="538" customFormat="1" ht="22.5">
      <c r="A9" s="1280"/>
      <c r="B9" s="558"/>
      <c r="C9" s="558"/>
      <c r="D9" s="558"/>
      <c r="F9" s="584" t="str">
        <f>"3." &amp;mergeValue(A9)</f>
        <v>3.1</v>
      </c>
      <c r="G9" s="600" t="s">
        <v>473</v>
      </c>
      <c r="H9" s="572" t="str">
        <f>IF('Перечень тарифов'!F31="","наименование отсутствует","" &amp; 'Перечень тарифов'!F31 &amp; "")</f>
        <v>Производство. Теплоноситель; Передача. Теплоноситель; Сбыт. Теплоноситель</v>
      </c>
      <c r="I9" s="549" t="s">
        <v>565</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569</v>
      </c>
      <c r="H11" s="572" t="str">
        <f>IF(region_name="","",region_name)</f>
        <v>Ростовская область</v>
      </c>
      <c r="I11" s="549" t="s">
        <v>477</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475</v>
      </c>
      <c r="H12" s="572" t="str">
        <f>IF(Территории!H13="","","" &amp; Территории!H13 &amp; "")</f>
        <v>Город Шахты</v>
      </c>
      <c r="I12" s="549" t="s">
        <v>478</v>
      </c>
      <c r="J12" s="583"/>
      <c r="K12" s="558"/>
      <c r="L12" s="558"/>
      <c r="M12" s="558"/>
      <c r="N12" s="558"/>
      <c r="O12" s="558"/>
      <c r="P12" s="558"/>
      <c r="Q12" s="558"/>
      <c r="R12" s="558"/>
      <c r="S12" s="558"/>
      <c r="T12" s="558"/>
    </row>
    <row r="13" spans="1:20" s="538" customFormat="1" ht="56.25">
      <c r="A13" s="1280"/>
      <c r="B13" s="1280"/>
      <c r="C13" s="1280"/>
      <c r="D13" s="591">
        <v>1</v>
      </c>
      <c r="F13" s="584" t="str">
        <f>"4."&amp;mergeValue(A13) &amp;"."&amp;mergeValue(B13)&amp;"."&amp;mergeValue(C13)&amp;"."&amp;mergeValue(D13)</f>
        <v>4.1.1.1.1</v>
      </c>
      <c r="G13" s="601" t="s">
        <v>476</v>
      </c>
      <c r="H13" s="572" t="str">
        <f>IF(Территории!R14="","","" &amp; Территории!R14 &amp; "")</f>
        <v>Город Шахты (60740000)</v>
      </c>
      <c r="I13" s="1179" t="s">
        <v>568</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5" t="s">
        <v>570</v>
      </c>
      <c r="H15" s="1275"/>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04" t="str">
        <f>"Код шаблона: " &amp; GetCode()</f>
        <v>Код шаблона: FAS.JKH.OPEN.INFO.REQUEST.WARM</v>
      </c>
      <c r="C2" s="1204"/>
      <c r="D2" s="1204"/>
      <c r="E2" s="1204"/>
      <c r="F2" s="1204"/>
      <c r="G2" s="1204"/>
      <c r="Q2" s="223"/>
      <c r="R2" s="223"/>
      <c r="S2" s="223"/>
      <c r="T2" s="223"/>
      <c r="U2" s="223"/>
      <c r="V2" s="223"/>
      <c r="W2" s="223"/>
    </row>
    <row r="3" spans="1:27" ht="18" customHeight="1">
      <c r="B3" s="1205" t="str">
        <f>"Версия " &amp; GetVersion()</f>
        <v>Версия 1.0.2</v>
      </c>
      <c r="C3" s="1205"/>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9" t="s">
        <v>675</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6" t="s">
        <v>566</v>
      </c>
      <c r="F7" s="1206"/>
      <c r="G7" s="1206"/>
      <c r="H7" s="1206"/>
      <c r="I7" s="1206"/>
      <c r="J7" s="1206"/>
      <c r="K7" s="1206"/>
      <c r="L7" s="1206"/>
      <c r="M7" s="1206"/>
      <c r="N7" s="1206"/>
      <c r="O7" s="1206"/>
      <c r="P7" s="1206"/>
      <c r="Q7" s="1206"/>
      <c r="R7" s="1206"/>
      <c r="S7" s="1206"/>
      <c r="T7" s="1206"/>
      <c r="U7" s="1206"/>
      <c r="V7" s="1206"/>
      <c r="W7" s="1206"/>
      <c r="X7" s="1206"/>
      <c r="Y7" s="56"/>
    </row>
    <row r="8" spans="1:27" ht="15" customHeight="1">
      <c r="A8" s="40"/>
      <c r="B8" s="75"/>
      <c r="C8" s="74"/>
      <c r="D8" s="57"/>
      <c r="E8" s="1206"/>
      <c r="F8" s="1206"/>
      <c r="G8" s="1206"/>
      <c r="H8" s="1206"/>
      <c r="I8" s="1206"/>
      <c r="J8" s="1206"/>
      <c r="K8" s="1206"/>
      <c r="L8" s="1206"/>
      <c r="M8" s="1206"/>
      <c r="N8" s="1206"/>
      <c r="O8" s="1206"/>
      <c r="P8" s="1206"/>
      <c r="Q8" s="1206"/>
      <c r="R8" s="1206"/>
      <c r="S8" s="1206"/>
      <c r="T8" s="1206"/>
      <c r="U8" s="1206"/>
      <c r="V8" s="1206"/>
      <c r="W8" s="1206"/>
      <c r="X8" s="1206"/>
      <c r="Y8" s="56"/>
    </row>
    <row r="9" spans="1:27" ht="15" customHeight="1">
      <c r="A9" s="40"/>
      <c r="B9" s="75"/>
      <c r="C9" s="74"/>
      <c r="D9" s="57"/>
      <c r="E9" s="1206"/>
      <c r="F9" s="1206"/>
      <c r="G9" s="1206"/>
      <c r="H9" s="1206"/>
      <c r="I9" s="1206"/>
      <c r="J9" s="1206"/>
      <c r="K9" s="1206"/>
      <c r="L9" s="1206"/>
      <c r="M9" s="1206"/>
      <c r="N9" s="1206"/>
      <c r="O9" s="1206"/>
      <c r="P9" s="1206"/>
      <c r="Q9" s="1206"/>
      <c r="R9" s="1206"/>
      <c r="S9" s="1206"/>
      <c r="T9" s="1206"/>
      <c r="U9" s="1206"/>
      <c r="V9" s="1206"/>
      <c r="W9" s="1206"/>
      <c r="X9" s="1206"/>
      <c r="Y9" s="56"/>
    </row>
    <row r="10" spans="1:27" ht="10.5" customHeight="1">
      <c r="A10" s="40"/>
      <c r="B10" s="75"/>
      <c r="C10" s="74"/>
      <c r="D10" s="57"/>
      <c r="E10" s="1206"/>
      <c r="F10" s="1206"/>
      <c r="G10" s="1206"/>
      <c r="H10" s="1206"/>
      <c r="I10" s="1206"/>
      <c r="J10" s="1206"/>
      <c r="K10" s="1206"/>
      <c r="L10" s="1206"/>
      <c r="M10" s="1206"/>
      <c r="N10" s="1206"/>
      <c r="O10" s="1206"/>
      <c r="P10" s="1206"/>
      <c r="Q10" s="1206"/>
      <c r="R10" s="1206"/>
      <c r="S10" s="1206"/>
      <c r="T10" s="1206"/>
      <c r="U10" s="1206"/>
      <c r="V10" s="1206"/>
      <c r="W10" s="1206"/>
      <c r="X10" s="1206"/>
      <c r="Y10" s="56"/>
    </row>
    <row r="11" spans="1:27" ht="27" customHeight="1">
      <c r="A11" s="40"/>
      <c r="B11" s="75"/>
      <c r="C11" s="74"/>
      <c r="D11" s="57"/>
      <c r="E11" s="1206"/>
      <c r="F11" s="1206"/>
      <c r="G11" s="1206"/>
      <c r="H11" s="1206"/>
      <c r="I11" s="1206"/>
      <c r="J11" s="1206"/>
      <c r="K11" s="1206"/>
      <c r="L11" s="1206"/>
      <c r="M11" s="1206"/>
      <c r="N11" s="1206"/>
      <c r="O11" s="1206"/>
      <c r="P11" s="1206"/>
      <c r="Q11" s="1206"/>
      <c r="R11" s="1206"/>
      <c r="S11" s="1206"/>
      <c r="T11" s="1206"/>
      <c r="U11" s="1206"/>
      <c r="V11" s="1206"/>
      <c r="W11" s="1206"/>
      <c r="X11" s="1206"/>
      <c r="Y11" s="56"/>
    </row>
    <row r="12" spans="1:27" ht="12" customHeight="1">
      <c r="A12" s="40"/>
      <c r="B12" s="75"/>
      <c r="C12" s="74"/>
      <c r="D12" s="57"/>
      <c r="E12" s="1206"/>
      <c r="F12" s="1206"/>
      <c r="G12" s="1206"/>
      <c r="H12" s="1206"/>
      <c r="I12" s="1206"/>
      <c r="J12" s="1206"/>
      <c r="K12" s="1206"/>
      <c r="L12" s="1206"/>
      <c r="M12" s="1206"/>
      <c r="N12" s="1206"/>
      <c r="O12" s="1206"/>
      <c r="P12" s="1206"/>
      <c r="Q12" s="1206"/>
      <c r="R12" s="1206"/>
      <c r="S12" s="1206"/>
      <c r="T12" s="1206"/>
      <c r="U12" s="1206"/>
      <c r="V12" s="1206"/>
      <c r="W12" s="1206"/>
      <c r="X12" s="1206"/>
      <c r="Y12" s="56"/>
    </row>
    <row r="13" spans="1:27" ht="38.25" customHeight="1">
      <c r="A13" s="40"/>
      <c r="B13" s="75"/>
      <c r="C13" s="74"/>
      <c r="D13" s="57"/>
      <c r="E13" s="1206"/>
      <c r="F13" s="1206"/>
      <c r="G13" s="1206"/>
      <c r="H13" s="1206"/>
      <c r="I13" s="1206"/>
      <c r="J13" s="1206"/>
      <c r="K13" s="1206"/>
      <c r="L13" s="1206"/>
      <c r="M13" s="1206"/>
      <c r="N13" s="1206"/>
      <c r="O13" s="1206"/>
      <c r="P13" s="1206"/>
      <c r="Q13" s="1206"/>
      <c r="R13" s="1206"/>
      <c r="S13" s="1206"/>
      <c r="T13" s="1206"/>
      <c r="U13" s="1206"/>
      <c r="V13" s="1206"/>
      <c r="W13" s="1206"/>
      <c r="X13" s="1206"/>
      <c r="Y13" s="70"/>
    </row>
    <row r="14" spans="1:27" ht="15" customHeight="1">
      <c r="A14" s="40"/>
      <c r="B14" s="75"/>
      <c r="C14" s="74"/>
      <c r="D14" s="57"/>
      <c r="E14" s="1206"/>
      <c r="F14" s="1206"/>
      <c r="G14" s="1206"/>
      <c r="H14" s="1206"/>
      <c r="I14" s="1206"/>
      <c r="J14" s="1206"/>
      <c r="K14" s="1206"/>
      <c r="L14" s="1206"/>
      <c r="M14" s="1206"/>
      <c r="N14" s="1206"/>
      <c r="O14" s="1206"/>
      <c r="P14" s="1206"/>
      <c r="Q14" s="1206"/>
      <c r="R14" s="1206"/>
      <c r="S14" s="1206"/>
      <c r="T14" s="1206"/>
      <c r="U14" s="1206"/>
      <c r="V14" s="1206"/>
      <c r="W14" s="1206"/>
      <c r="X14" s="1206"/>
      <c r="Y14" s="56"/>
    </row>
    <row r="15" spans="1:27" ht="15">
      <c r="A15" s="40"/>
      <c r="B15" s="75"/>
      <c r="C15" s="74"/>
      <c r="D15" s="57"/>
      <c r="E15" s="1206"/>
      <c r="F15" s="1206"/>
      <c r="G15" s="1206"/>
      <c r="H15" s="1206"/>
      <c r="I15" s="1206"/>
      <c r="J15" s="1206"/>
      <c r="K15" s="1206"/>
      <c r="L15" s="1206"/>
      <c r="M15" s="1206"/>
      <c r="N15" s="1206"/>
      <c r="O15" s="1206"/>
      <c r="P15" s="1206"/>
      <c r="Q15" s="1206"/>
      <c r="R15" s="1206"/>
      <c r="S15" s="1206"/>
      <c r="T15" s="1206"/>
      <c r="U15" s="1206"/>
      <c r="V15" s="1206"/>
      <c r="W15" s="1206"/>
      <c r="X15" s="1206"/>
      <c r="Y15" s="56"/>
    </row>
    <row r="16" spans="1:27" ht="15">
      <c r="A16" s="40"/>
      <c r="B16" s="75"/>
      <c r="C16" s="74"/>
      <c r="D16" s="57"/>
      <c r="E16" s="1206"/>
      <c r="F16" s="1206"/>
      <c r="G16" s="1206"/>
      <c r="H16" s="1206"/>
      <c r="I16" s="1206"/>
      <c r="J16" s="1206"/>
      <c r="K16" s="1206"/>
      <c r="L16" s="1206"/>
      <c r="M16" s="1206"/>
      <c r="N16" s="1206"/>
      <c r="O16" s="1206"/>
      <c r="P16" s="1206"/>
      <c r="Q16" s="1206"/>
      <c r="R16" s="1206"/>
      <c r="S16" s="1206"/>
      <c r="T16" s="1206"/>
      <c r="U16" s="1206"/>
      <c r="V16" s="1206"/>
      <c r="W16" s="1206"/>
      <c r="X16" s="1206"/>
      <c r="Y16" s="56"/>
    </row>
    <row r="17" spans="1:25" ht="15" customHeight="1">
      <c r="A17" s="40"/>
      <c r="B17" s="75"/>
      <c r="C17" s="74"/>
      <c r="D17" s="57"/>
      <c r="E17" s="1206"/>
      <c r="F17" s="1206"/>
      <c r="G17" s="1206"/>
      <c r="H17" s="1206"/>
      <c r="I17" s="1206"/>
      <c r="J17" s="1206"/>
      <c r="K17" s="1206"/>
      <c r="L17" s="1206"/>
      <c r="M17" s="1206"/>
      <c r="N17" s="1206"/>
      <c r="O17" s="1206"/>
      <c r="P17" s="1206"/>
      <c r="Q17" s="1206"/>
      <c r="R17" s="1206"/>
      <c r="S17" s="1206"/>
      <c r="T17" s="1206"/>
      <c r="U17" s="1206"/>
      <c r="V17" s="1206"/>
      <c r="W17" s="1206"/>
      <c r="X17" s="1206"/>
      <c r="Y17" s="56"/>
    </row>
    <row r="18" spans="1:25" ht="15">
      <c r="A18" s="40"/>
      <c r="B18" s="75"/>
      <c r="C18" s="74"/>
      <c r="D18" s="57"/>
      <c r="E18" s="1206"/>
      <c r="F18" s="1206"/>
      <c r="G18" s="1206"/>
      <c r="H18" s="1206"/>
      <c r="I18" s="1206"/>
      <c r="J18" s="1206"/>
      <c r="K18" s="1206"/>
      <c r="L18" s="1206"/>
      <c r="M18" s="1206"/>
      <c r="N18" s="1206"/>
      <c r="O18" s="1206"/>
      <c r="P18" s="1206"/>
      <c r="Q18" s="1206"/>
      <c r="R18" s="1206"/>
      <c r="S18" s="1206"/>
      <c r="T18" s="1206"/>
      <c r="U18" s="1206"/>
      <c r="V18" s="1206"/>
      <c r="W18" s="1206"/>
      <c r="X18" s="1206"/>
      <c r="Y18" s="56"/>
    </row>
    <row r="19" spans="1:25" ht="59.25" customHeight="1">
      <c r="A19" s="40"/>
      <c r="B19" s="75"/>
      <c r="C19" s="74"/>
      <c r="D19" s="63"/>
      <c r="E19" s="1206"/>
      <c r="F19" s="1206"/>
      <c r="G19" s="1206"/>
      <c r="H19" s="1206"/>
      <c r="I19" s="1206"/>
      <c r="J19" s="1206"/>
      <c r="K19" s="1206"/>
      <c r="L19" s="1206"/>
      <c r="M19" s="1206"/>
      <c r="N19" s="1206"/>
      <c r="O19" s="1206"/>
      <c r="P19" s="1206"/>
      <c r="Q19" s="1206"/>
      <c r="R19" s="1206"/>
      <c r="S19" s="1206"/>
      <c r="T19" s="1206"/>
      <c r="U19" s="1206"/>
      <c r="V19" s="1206"/>
      <c r="W19" s="1206"/>
      <c r="X19" s="1206"/>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2" t="s">
        <v>252</v>
      </c>
      <c r="G21" s="1213"/>
      <c r="H21" s="1213"/>
      <c r="I21" s="1213"/>
      <c r="J21" s="1213"/>
      <c r="K21" s="1213"/>
      <c r="L21" s="1213"/>
      <c r="M21" s="1213"/>
      <c r="N21" s="57"/>
      <c r="O21" s="68" t="s">
        <v>235</v>
      </c>
      <c r="P21" s="1214" t="s">
        <v>236</v>
      </c>
      <c r="Q21" s="1215"/>
      <c r="R21" s="1215"/>
      <c r="S21" s="1215"/>
      <c r="T21" s="1215"/>
      <c r="U21" s="1215"/>
      <c r="V21" s="1215"/>
      <c r="W21" s="1215"/>
      <c r="X21" s="1215"/>
      <c r="Y21" s="56"/>
    </row>
    <row r="22" spans="1:25" ht="14.25" hidden="1" customHeight="1">
      <c r="A22" s="40"/>
      <c r="B22" s="75"/>
      <c r="C22" s="74"/>
      <c r="D22" s="58"/>
      <c r="E22" s="89" t="s">
        <v>235</v>
      </c>
      <c r="F22" s="1212" t="s">
        <v>238</v>
      </c>
      <c r="G22" s="1213"/>
      <c r="H22" s="1213"/>
      <c r="I22" s="1213"/>
      <c r="J22" s="1213"/>
      <c r="K22" s="1213"/>
      <c r="L22" s="1213"/>
      <c r="M22" s="1213"/>
      <c r="N22" s="57"/>
      <c r="O22" s="71" t="s">
        <v>235</v>
      </c>
      <c r="P22" s="1214" t="s">
        <v>564</v>
      </c>
      <c r="Q22" s="1215"/>
      <c r="R22" s="1215"/>
      <c r="S22" s="1215"/>
      <c r="T22" s="1215"/>
      <c r="U22" s="1215"/>
      <c r="V22" s="1215"/>
      <c r="W22" s="1215"/>
      <c r="X22" s="1215"/>
      <c r="Y22" s="56"/>
    </row>
    <row r="23" spans="1:25" ht="27" hidden="1" customHeight="1">
      <c r="A23" s="40"/>
      <c r="B23" s="75"/>
      <c r="C23" s="74"/>
      <c r="D23" s="58"/>
      <c r="E23" s="57"/>
      <c r="F23" s="57"/>
      <c r="G23" s="57"/>
      <c r="H23" s="57"/>
      <c r="I23" s="57"/>
      <c r="J23" s="57"/>
      <c r="K23" s="57"/>
      <c r="L23" s="57"/>
      <c r="M23" s="57"/>
      <c r="N23" s="57"/>
      <c r="O23" s="57"/>
      <c r="P23" s="1207"/>
      <c r="Q23" s="1207"/>
      <c r="R23" s="1207"/>
      <c r="S23" s="1207"/>
      <c r="T23" s="1207"/>
      <c r="U23" s="1207"/>
      <c r="V23" s="1207"/>
      <c r="W23" s="1207"/>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1" t="s">
        <v>391</v>
      </c>
      <c r="F35" s="1211"/>
      <c r="G35" s="1211"/>
      <c r="H35" s="1211"/>
      <c r="I35" s="1211"/>
      <c r="J35" s="1211"/>
      <c r="K35" s="1211"/>
      <c r="L35" s="1211"/>
      <c r="M35" s="1211"/>
      <c r="N35" s="1211"/>
      <c r="O35" s="1211"/>
      <c r="P35" s="1211"/>
      <c r="Q35" s="1211"/>
      <c r="R35" s="1211"/>
      <c r="S35" s="1211"/>
      <c r="T35" s="1211"/>
      <c r="U35" s="1211"/>
      <c r="V35" s="1211"/>
      <c r="W35" s="1211"/>
      <c r="X35" s="1211"/>
      <c r="Y35" s="56"/>
    </row>
    <row r="36" spans="1:25" ht="38.25" hidden="1" customHeight="1">
      <c r="A36" s="40"/>
      <c r="B36" s="75"/>
      <c r="C36" s="74"/>
      <c r="D36" s="58"/>
      <c r="E36" s="1211"/>
      <c r="F36" s="1211"/>
      <c r="G36" s="1211"/>
      <c r="H36" s="1211"/>
      <c r="I36" s="1211"/>
      <c r="J36" s="1211"/>
      <c r="K36" s="1211"/>
      <c r="L36" s="1211"/>
      <c r="M36" s="1211"/>
      <c r="N36" s="1211"/>
      <c r="O36" s="1211"/>
      <c r="P36" s="1211"/>
      <c r="Q36" s="1211"/>
      <c r="R36" s="1211"/>
      <c r="S36" s="1211"/>
      <c r="T36" s="1211"/>
      <c r="U36" s="1211"/>
      <c r="V36" s="1211"/>
      <c r="W36" s="1211"/>
      <c r="X36" s="1211"/>
      <c r="Y36" s="56"/>
    </row>
    <row r="37" spans="1:25" ht="9.75" hidden="1" customHeight="1">
      <c r="A37" s="40"/>
      <c r="B37" s="75"/>
      <c r="C37" s="74"/>
      <c r="D37" s="58"/>
      <c r="E37" s="1211"/>
      <c r="F37" s="1211"/>
      <c r="G37" s="1211"/>
      <c r="H37" s="1211"/>
      <c r="I37" s="1211"/>
      <c r="J37" s="1211"/>
      <c r="K37" s="1211"/>
      <c r="L37" s="1211"/>
      <c r="M37" s="1211"/>
      <c r="N37" s="1211"/>
      <c r="O37" s="1211"/>
      <c r="P37" s="1211"/>
      <c r="Q37" s="1211"/>
      <c r="R37" s="1211"/>
      <c r="S37" s="1211"/>
      <c r="T37" s="1211"/>
      <c r="U37" s="1211"/>
      <c r="V37" s="1211"/>
      <c r="W37" s="1211"/>
      <c r="X37" s="1211"/>
      <c r="Y37" s="56"/>
    </row>
    <row r="38" spans="1:25" ht="51" hidden="1" customHeight="1">
      <c r="A38" s="40"/>
      <c r="B38" s="75"/>
      <c r="C38" s="74"/>
      <c r="D38" s="58"/>
      <c r="E38" s="1211"/>
      <c r="F38" s="1211"/>
      <c r="G38" s="1211"/>
      <c r="H38" s="1211"/>
      <c r="I38" s="1211"/>
      <c r="J38" s="1211"/>
      <c r="K38" s="1211"/>
      <c r="L38" s="1211"/>
      <c r="M38" s="1211"/>
      <c r="N38" s="1211"/>
      <c r="O38" s="1211"/>
      <c r="P38" s="1211"/>
      <c r="Q38" s="1211"/>
      <c r="R38" s="1211"/>
      <c r="S38" s="1211"/>
      <c r="T38" s="1211"/>
      <c r="U38" s="1211"/>
      <c r="V38" s="1211"/>
      <c r="W38" s="1211"/>
      <c r="X38" s="1211"/>
      <c r="Y38" s="56"/>
    </row>
    <row r="39" spans="1:25" ht="15" hidden="1" customHeight="1">
      <c r="A39" s="40"/>
      <c r="B39" s="75"/>
      <c r="C39" s="74"/>
      <c r="D39" s="58"/>
      <c r="E39" s="1211"/>
      <c r="F39" s="1211"/>
      <c r="G39" s="1211"/>
      <c r="H39" s="1211"/>
      <c r="I39" s="1211"/>
      <c r="J39" s="1211"/>
      <c r="K39" s="1211"/>
      <c r="L39" s="1211"/>
      <c r="M39" s="1211"/>
      <c r="N39" s="1211"/>
      <c r="O39" s="1211"/>
      <c r="P39" s="1211"/>
      <c r="Q39" s="1211"/>
      <c r="R39" s="1211"/>
      <c r="S39" s="1211"/>
      <c r="T39" s="1211"/>
      <c r="U39" s="1211"/>
      <c r="V39" s="1211"/>
      <c r="W39" s="1211"/>
      <c r="X39" s="1211"/>
      <c r="Y39" s="56"/>
    </row>
    <row r="40" spans="1:25" ht="12" hidden="1" customHeight="1">
      <c r="A40" s="40"/>
      <c r="B40" s="75"/>
      <c r="C40" s="74"/>
      <c r="D40" s="58"/>
      <c r="E40" s="1216"/>
      <c r="F40" s="1217"/>
      <c r="G40" s="1217"/>
      <c r="H40" s="1217"/>
      <c r="I40" s="1217"/>
      <c r="J40" s="1217"/>
      <c r="K40" s="1217"/>
      <c r="L40" s="1217"/>
      <c r="M40" s="1217"/>
      <c r="N40" s="1217"/>
      <c r="O40" s="1217"/>
      <c r="P40" s="1217"/>
      <c r="Q40" s="1217"/>
      <c r="R40" s="1217"/>
      <c r="S40" s="1217"/>
      <c r="T40" s="1217"/>
      <c r="U40" s="1217"/>
      <c r="V40" s="1217"/>
      <c r="W40" s="1217"/>
      <c r="X40" s="1217"/>
      <c r="Y40" s="56"/>
    </row>
    <row r="41" spans="1:25" ht="38.25" hidden="1" customHeight="1">
      <c r="A41" s="40"/>
      <c r="B41" s="75"/>
      <c r="C41" s="74"/>
      <c r="D41" s="58"/>
      <c r="E41" s="1211"/>
      <c r="F41" s="1211"/>
      <c r="G41" s="1211"/>
      <c r="H41" s="1211"/>
      <c r="I41" s="1211"/>
      <c r="J41" s="1211"/>
      <c r="K41" s="1211"/>
      <c r="L41" s="1211"/>
      <c r="M41" s="1211"/>
      <c r="N41" s="1211"/>
      <c r="O41" s="1211"/>
      <c r="P41" s="1211"/>
      <c r="Q41" s="1211"/>
      <c r="R41" s="1211"/>
      <c r="S41" s="1211"/>
      <c r="T41" s="1211"/>
      <c r="U41" s="1211"/>
      <c r="V41" s="1211"/>
      <c r="W41" s="1211"/>
      <c r="X41" s="1211"/>
      <c r="Y41" s="56"/>
    </row>
    <row r="42" spans="1:25" ht="15" hidden="1">
      <c r="A42" s="40"/>
      <c r="B42" s="75"/>
      <c r="C42" s="74"/>
      <c r="D42" s="58"/>
      <c r="E42" s="1211"/>
      <c r="F42" s="1211"/>
      <c r="G42" s="1211"/>
      <c r="H42" s="1211"/>
      <c r="I42" s="1211"/>
      <c r="J42" s="1211"/>
      <c r="K42" s="1211"/>
      <c r="L42" s="1211"/>
      <c r="M42" s="1211"/>
      <c r="N42" s="1211"/>
      <c r="O42" s="1211"/>
      <c r="P42" s="1211"/>
      <c r="Q42" s="1211"/>
      <c r="R42" s="1211"/>
      <c r="S42" s="1211"/>
      <c r="T42" s="1211"/>
      <c r="U42" s="1211"/>
      <c r="V42" s="1211"/>
      <c r="W42" s="1211"/>
      <c r="X42" s="1211"/>
      <c r="Y42" s="56"/>
    </row>
    <row r="43" spans="1:25" ht="15" hidden="1">
      <c r="A43" s="40"/>
      <c r="B43" s="75"/>
      <c r="C43" s="74"/>
      <c r="D43" s="58"/>
      <c r="E43" s="1211"/>
      <c r="F43" s="1211"/>
      <c r="G43" s="1211"/>
      <c r="H43" s="1211"/>
      <c r="I43" s="1211"/>
      <c r="J43" s="1211"/>
      <c r="K43" s="1211"/>
      <c r="L43" s="1211"/>
      <c r="M43" s="1211"/>
      <c r="N43" s="1211"/>
      <c r="O43" s="1211"/>
      <c r="P43" s="1211"/>
      <c r="Q43" s="1211"/>
      <c r="R43" s="1211"/>
      <c r="S43" s="1211"/>
      <c r="T43" s="1211"/>
      <c r="U43" s="1211"/>
      <c r="V43" s="1211"/>
      <c r="W43" s="1211"/>
      <c r="X43" s="1211"/>
      <c r="Y43" s="56"/>
    </row>
    <row r="44" spans="1:25" ht="33.75" hidden="1" customHeight="1">
      <c r="A44" s="40"/>
      <c r="B44" s="75"/>
      <c r="C44" s="74"/>
      <c r="D44" s="63"/>
      <c r="E44" s="1211"/>
      <c r="F44" s="1211"/>
      <c r="G44" s="1211"/>
      <c r="H44" s="1211"/>
      <c r="I44" s="1211"/>
      <c r="J44" s="1211"/>
      <c r="K44" s="1211"/>
      <c r="L44" s="1211"/>
      <c r="M44" s="1211"/>
      <c r="N44" s="1211"/>
      <c r="O44" s="1211"/>
      <c r="P44" s="1211"/>
      <c r="Q44" s="1211"/>
      <c r="R44" s="1211"/>
      <c r="S44" s="1211"/>
      <c r="T44" s="1211"/>
      <c r="U44" s="1211"/>
      <c r="V44" s="1211"/>
      <c r="W44" s="1211"/>
      <c r="X44" s="1211"/>
      <c r="Y44" s="56"/>
    </row>
    <row r="45" spans="1:25" ht="15" hidden="1">
      <c r="A45" s="40"/>
      <c r="B45" s="75"/>
      <c r="C45" s="74"/>
      <c r="D45" s="63"/>
      <c r="E45" s="1211"/>
      <c r="F45" s="1211"/>
      <c r="G45" s="1211"/>
      <c r="H45" s="1211"/>
      <c r="I45" s="1211"/>
      <c r="J45" s="1211"/>
      <c r="K45" s="1211"/>
      <c r="L45" s="1211"/>
      <c r="M45" s="1211"/>
      <c r="N45" s="1211"/>
      <c r="O45" s="1211"/>
      <c r="P45" s="1211"/>
      <c r="Q45" s="1211"/>
      <c r="R45" s="1211"/>
      <c r="S45" s="1211"/>
      <c r="T45" s="1211"/>
      <c r="U45" s="1211"/>
      <c r="V45" s="1211"/>
      <c r="W45" s="1211"/>
      <c r="X45" s="1211"/>
      <c r="Y45" s="56"/>
    </row>
    <row r="46" spans="1:25" ht="24" hidden="1" customHeight="1">
      <c r="A46" s="40"/>
      <c r="B46" s="75"/>
      <c r="C46" s="74"/>
      <c r="D46" s="58"/>
      <c r="E46" s="1222" t="s">
        <v>234</v>
      </c>
      <c r="F46" s="1222"/>
      <c r="G46" s="1222"/>
      <c r="H46" s="1222"/>
      <c r="I46" s="1222"/>
      <c r="J46" s="1222"/>
      <c r="K46" s="1222"/>
      <c r="L46" s="1222"/>
      <c r="M46" s="1222"/>
      <c r="N46" s="1222"/>
      <c r="O46" s="1222"/>
      <c r="P46" s="1222"/>
      <c r="Q46" s="1222"/>
      <c r="R46" s="1222"/>
      <c r="S46" s="1222"/>
      <c r="T46" s="1222"/>
      <c r="U46" s="1222"/>
      <c r="V46" s="1222"/>
      <c r="W46" s="1222"/>
      <c r="X46" s="1222"/>
      <c r="Y46" s="56"/>
    </row>
    <row r="47" spans="1:25" ht="37.5" hidden="1" customHeight="1">
      <c r="A47" s="40"/>
      <c r="B47" s="75"/>
      <c r="C47" s="74"/>
      <c r="D47" s="58"/>
      <c r="E47" s="1222"/>
      <c r="F47" s="1222"/>
      <c r="G47" s="1222"/>
      <c r="H47" s="1222"/>
      <c r="I47" s="1222"/>
      <c r="J47" s="1222"/>
      <c r="K47" s="1222"/>
      <c r="L47" s="1222"/>
      <c r="M47" s="1222"/>
      <c r="N47" s="1222"/>
      <c r="O47" s="1222"/>
      <c r="P47" s="1222"/>
      <c r="Q47" s="1222"/>
      <c r="R47" s="1222"/>
      <c r="S47" s="1222"/>
      <c r="T47" s="1222"/>
      <c r="U47" s="1222"/>
      <c r="V47" s="1222"/>
      <c r="W47" s="1222"/>
      <c r="X47" s="1222"/>
      <c r="Y47" s="56"/>
    </row>
    <row r="48" spans="1:25" ht="24" hidden="1" customHeight="1">
      <c r="A48" s="40"/>
      <c r="B48" s="75"/>
      <c r="C48" s="74"/>
      <c r="D48" s="58"/>
      <c r="E48" s="1222"/>
      <c r="F48" s="1222"/>
      <c r="G48" s="1222"/>
      <c r="H48" s="1222"/>
      <c r="I48" s="1222"/>
      <c r="J48" s="1222"/>
      <c r="K48" s="1222"/>
      <c r="L48" s="1222"/>
      <c r="M48" s="1222"/>
      <c r="N48" s="1222"/>
      <c r="O48" s="1222"/>
      <c r="P48" s="1222"/>
      <c r="Q48" s="1222"/>
      <c r="R48" s="1222"/>
      <c r="S48" s="1222"/>
      <c r="T48" s="1222"/>
      <c r="U48" s="1222"/>
      <c r="V48" s="1222"/>
      <c r="W48" s="1222"/>
      <c r="X48" s="1222"/>
      <c r="Y48" s="56"/>
    </row>
    <row r="49" spans="1:25" ht="51" hidden="1" customHeight="1">
      <c r="A49" s="40"/>
      <c r="B49" s="75"/>
      <c r="C49" s="74"/>
      <c r="D49" s="58"/>
      <c r="E49" s="1222"/>
      <c r="F49" s="1222"/>
      <c r="G49" s="1222"/>
      <c r="H49" s="1222"/>
      <c r="I49" s="1222"/>
      <c r="J49" s="1222"/>
      <c r="K49" s="1222"/>
      <c r="L49" s="1222"/>
      <c r="M49" s="1222"/>
      <c r="N49" s="1222"/>
      <c r="O49" s="1222"/>
      <c r="P49" s="1222"/>
      <c r="Q49" s="1222"/>
      <c r="R49" s="1222"/>
      <c r="S49" s="1222"/>
      <c r="T49" s="1222"/>
      <c r="U49" s="1222"/>
      <c r="V49" s="1222"/>
      <c r="W49" s="1222"/>
      <c r="X49" s="1222"/>
      <c r="Y49" s="56"/>
    </row>
    <row r="50" spans="1:25" ht="15" hidden="1">
      <c r="A50" s="40"/>
      <c r="B50" s="75"/>
      <c r="C50" s="74"/>
      <c r="D50" s="58"/>
      <c r="E50" s="1222"/>
      <c r="F50" s="1222"/>
      <c r="G50" s="1222"/>
      <c r="H50" s="1222"/>
      <c r="I50" s="1222"/>
      <c r="J50" s="1222"/>
      <c r="K50" s="1222"/>
      <c r="L50" s="1222"/>
      <c r="M50" s="1222"/>
      <c r="N50" s="1222"/>
      <c r="O50" s="1222"/>
      <c r="P50" s="1222"/>
      <c r="Q50" s="1222"/>
      <c r="R50" s="1222"/>
      <c r="S50" s="1222"/>
      <c r="T50" s="1222"/>
      <c r="U50" s="1222"/>
      <c r="V50" s="1222"/>
      <c r="W50" s="1222"/>
      <c r="X50" s="1222"/>
      <c r="Y50" s="56"/>
    </row>
    <row r="51" spans="1:25" ht="15" hidden="1">
      <c r="A51" s="40"/>
      <c r="B51" s="75"/>
      <c r="C51" s="74"/>
      <c r="D51" s="58"/>
      <c r="E51" s="1222"/>
      <c r="F51" s="1222"/>
      <c r="G51" s="1222"/>
      <c r="H51" s="1222"/>
      <c r="I51" s="1222"/>
      <c r="J51" s="1222"/>
      <c r="K51" s="1222"/>
      <c r="L51" s="1222"/>
      <c r="M51" s="1222"/>
      <c r="N51" s="1222"/>
      <c r="O51" s="1222"/>
      <c r="P51" s="1222"/>
      <c r="Q51" s="1222"/>
      <c r="R51" s="1222"/>
      <c r="S51" s="1222"/>
      <c r="T51" s="1222"/>
      <c r="U51" s="1222"/>
      <c r="V51" s="1222"/>
      <c r="W51" s="1222"/>
      <c r="X51" s="1222"/>
      <c r="Y51" s="56"/>
    </row>
    <row r="52" spans="1:25" ht="15" hidden="1">
      <c r="A52" s="40"/>
      <c r="B52" s="75"/>
      <c r="C52" s="74"/>
      <c r="D52" s="58"/>
      <c r="E52" s="1222"/>
      <c r="F52" s="1222"/>
      <c r="G52" s="1222"/>
      <c r="H52" s="1222"/>
      <c r="I52" s="1222"/>
      <c r="J52" s="1222"/>
      <c r="K52" s="1222"/>
      <c r="L52" s="1222"/>
      <c r="M52" s="1222"/>
      <c r="N52" s="1222"/>
      <c r="O52" s="1222"/>
      <c r="P52" s="1222"/>
      <c r="Q52" s="1222"/>
      <c r="R52" s="1222"/>
      <c r="S52" s="1222"/>
      <c r="T52" s="1222"/>
      <c r="U52" s="1222"/>
      <c r="V52" s="1222"/>
      <c r="W52" s="1222"/>
      <c r="X52" s="1222"/>
      <c r="Y52" s="56"/>
    </row>
    <row r="53" spans="1:25" ht="15" hidden="1">
      <c r="A53" s="40"/>
      <c r="B53" s="75"/>
      <c r="C53" s="74"/>
      <c r="D53" s="58"/>
      <c r="E53" s="1222"/>
      <c r="F53" s="1222"/>
      <c r="G53" s="1222"/>
      <c r="H53" s="1222"/>
      <c r="I53" s="1222"/>
      <c r="J53" s="1222"/>
      <c r="K53" s="1222"/>
      <c r="L53" s="1222"/>
      <c r="M53" s="1222"/>
      <c r="N53" s="1222"/>
      <c r="O53" s="1222"/>
      <c r="P53" s="1222"/>
      <c r="Q53" s="1222"/>
      <c r="R53" s="1222"/>
      <c r="S53" s="1222"/>
      <c r="T53" s="1222"/>
      <c r="U53" s="1222"/>
      <c r="V53" s="1222"/>
      <c r="W53" s="1222"/>
      <c r="X53" s="1222"/>
      <c r="Y53" s="56"/>
    </row>
    <row r="54" spans="1:25" ht="15" hidden="1">
      <c r="A54" s="40"/>
      <c r="B54" s="75"/>
      <c r="C54" s="74"/>
      <c r="D54" s="58"/>
      <c r="E54" s="1222"/>
      <c r="F54" s="1222"/>
      <c r="G54" s="1222"/>
      <c r="H54" s="1222"/>
      <c r="I54" s="1222"/>
      <c r="J54" s="1222"/>
      <c r="K54" s="1222"/>
      <c r="L54" s="1222"/>
      <c r="M54" s="1222"/>
      <c r="N54" s="1222"/>
      <c r="O54" s="1222"/>
      <c r="P54" s="1222"/>
      <c r="Q54" s="1222"/>
      <c r="R54" s="1222"/>
      <c r="S54" s="1222"/>
      <c r="T54" s="1222"/>
      <c r="U54" s="1222"/>
      <c r="V54" s="1222"/>
      <c r="W54" s="1222"/>
      <c r="X54" s="1222"/>
      <c r="Y54" s="56"/>
    </row>
    <row r="55" spans="1:25" ht="15" hidden="1">
      <c r="A55" s="40"/>
      <c r="B55" s="75"/>
      <c r="C55" s="74"/>
      <c r="D55" s="58"/>
      <c r="E55" s="1222"/>
      <c r="F55" s="1222"/>
      <c r="G55" s="1222"/>
      <c r="H55" s="1222"/>
      <c r="I55" s="1222"/>
      <c r="J55" s="1222"/>
      <c r="K55" s="1222"/>
      <c r="L55" s="1222"/>
      <c r="M55" s="1222"/>
      <c r="N55" s="1222"/>
      <c r="O55" s="1222"/>
      <c r="P55" s="1222"/>
      <c r="Q55" s="1222"/>
      <c r="R55" s="1222"/>
      <c r="S55" s="1222"/>
      <c r="T55" s="1222"/>
      <c r="U55" s="1222"/>
      <c r="V55" s="1222"/>
      <c r="W55" s="1222"/>
      <c r="X55" s="1222"/>
      <c r="Y55" s="56"/>
    </row>
    <row r="56" spans="1:25" ht="25.5" hidden="1" customHeight="1">
      <c r="A56" s="40"/>
      <c r="B56" s="75"/>
      <c r="C56" s="74"/>
      <c r="D56" s="63"/>
      <c r="E56" s="1222"/>
      <c r="F56" s="1222"/>
      <c r="G56" s="1222"/>
      <c r="H56" s="1222"/>
      <c r="I56" s="1222"/>
      <c r="J56" s="1222"/>
      <c r="K56" s="1222"/>
      <c r="L56" s="1222"/>
      <c r="M56" s="1222"/>
      <c r="N56" s="1222"/>
      <c r="O56" s="1222"/>
      <c r="P56" s="1222"/>
      <c r="Q56" s="1222"/>
      <c r="R56" s="1222"/>
      <c r="S56" s="1222"/>
      <c r="T56" s="1222"/>
      <c r="U56" s="1222"/>
      <c r="V56" s="1222"/>
      <c r="W56" s="1222"/>
      <c r="X56" s="1222"/>
      <c r="Y56" s="56"/>
    </row>
    <row r="57" spans="1:25" ht="15" hidden="1">
      <c r="A57" s="40"/>
      <c r="B57" s="75"/>
      <c r="C57" s="74"/>
      <c r="D57" s="63"/>
      <c r="E57" s="1222"/>
      <c r="F57" s="1222"/>
      <c r="G57" s="1222"/>
      <c r="H57" s="1222"/>
      <c r="I57" s="1222"/>
      <c r="J57" s="1222"/>
      <c r="K57" s="1222"/>
      <c r="L57" s="1222"/>
      <c r="M57" s="1222"/>
      <c r="N57" s="1222"/>
      <c r="O57" s="1222"/>
      <c r="P57" s="1222"/>
      <c r="Q57" s="1222"/>
      <c r="R57" s="1222"/>
      <c r="S57" s="1222"/>
      <c r="T57" s="1222"/>
      <c r="U57" s="1222"/>
      <c r="V57" s="1222"/>
      <c r="W57" s="1222"/>
      <c r="X57" s="1222"/>
      <c r="Y57" s="56"/>
    </row>
    <row r="58" spans="1:25" ht="15" hidden="1" customHeight="1">
      <c r="A58" s="40"/>
      <c r="B58" s="75"/>
      <c r="C58" s="74"/>
      <c r="D58" s="58"/>
      <c r="E58" s="1208" t="s">
        <v>392</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23"/>
      <c r="F59" s="1223"/>
      <c r="G59" s="1223"/>
      <c r="H59" s="1216"/>
      <c r="I59" s="1217"/>
      <c r="J59" s="1217"/>
      <c r="K59" s="1217"/>
      <c r="L59" s="1217"/>
      <c r="M59" s="1217"/>
      <c r="N59" s="1217"/>
      <c r="O59" s="1217"/>
      <c r="P59" s="1217"/>
      <c r="Q59" s="1217"/>
      <c r="R59" s="1217"/>
      <c r="S59" s="1217"/>
      <c r="T59" s="1217"/>
      <c r="U59" s="1217"/>
      <c r="V59" s="1217"/>
      <c r="W59" s="1217"/>
      <c r="X59" s="1217"/>
      <c r="Y59" s="56"/>
    </row>
    <row r="60" spans="1:25" ht="15" hidden="1" customHeight="1">
      <c r="A60" s="40"/>
      <c r="B60" s="75"/>
      <c r="C60" s="74"/>
      <c r="D60" s="58"/>
      <c r="E60" s="1219"/>
      <c r="F60" s="1219"/>
      <c r="G60" s="1219"/>
      <c r="H60" s="1221"/>
      <c r="I60" s="1221"/>
      <c r="J60" s="1221"/>
      <c r="K60" s="1221"/>
      <c r="L60" s="1221"/>
      <c r="M60" s="1221"/>
      <c r="N60" s="1221"/>
      <c r="O60" s="1221"/>
      <c r="P60" s="1221"/>
      <c r="Q60" s="1221"/>
      <c r="R60" s="1221"/>
      <c r="S60" s="1221"/>
      <c r="T60" s="1221"/>
      <c r="U60" s="1221"/>
      <c r="V60" s="1221"/>
      <c r="W60" s="1221"/>
      <c r="X60" s="1221"/>
      <c r="Y60" s="56"/>
    </row>
    <row r="61" spans="1:25" ht="15" hidden="1">
      <c r="A61" s="40"/>
      <c r="B61" s="75"/>
      <c r="C61" s="74"/>
      <c r="D61" s="58"/>
      <c r="E61" s="67"/>
      <c r="F61" s="65"/>
      <c r="G61" s="66"/>
      <c r="H61" s="1221"/>
      <c r="I61" s="1221"/>
      <c r="J61" s="1221"/>
      <c r="K61" s="1221"/>
      <c r="L61" s="1221"/>
      <c r="M61" s="1221"/>
      <c r="N61" s="1221"/>
      <c r="O61" s="1221"/>
      <c r="P61" s="1221"/>
      <c r="Q61" s="1221"/>
      <c r="R61" s="1221"/>
      <c r="S61" s="1221"/>
      <c r="T61" s="1221"/>
      <c r="U61" s="1221"/>
      <c r="V61" s="1221"/>
      <c r="W61" s="1221"/>
      <c r="X61" s="122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393</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563</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392</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19"/>
      <c r="F82" s="1219"/>
      <c r="G82" s="1219"/>
      <c r="H82" s="1216"/>
      <c r="I82" s="1217"/>
      <c r="J82" s="1217"/>
      <c r="K82" s="1217"/>
      <c r="L82" s="1217"/>
      <c r="M82" s="1217"/>
      <c r="N82" s="1217"/>
      <c r="O82" s="1217"/>
      <c r="P82" s="1217"/>
      <c r="Q82" s="1217"/>
      <c r="R82" s="1217"/>
      <c r="S82" s="1217"/>
      <c r="T82" s="1217"/>
      <c r="U82" s="1217"/>
      <c r="V82" s="1217"/>
      <c r="W82" s="1217"/>
      <c r="X82" s="1217"/>
      <c r="Y82" s="56"/>
    </row>
    <row r="83" spans="1:25" ht="15" hidden="1" customHeight="1">
      <c r="A83" s="40"/>
      <c r="B83" s="75"/>
      <c r="C83" s="74"/>
      <c r="D83" s="58"/>
      <c r="Y83" s="56"/>
    </row>
    <row r="84" spans="1:25" ht="15" hidden="1" customHeight="1">
      <c r="A84" s="40"/>
      <c r="B84" s="75"/>
      <c r="C84" s="74"/>
      <c r="D84" s="58"/>
      <c r="E84" s="67"/>
      <c r="F84" s="65"/>
      <c r="G84" s="66"/>
      <c r="H84" s="1221"/>
      <c r="I84" s="1221"/>
      <c r="J84" s="1221"/>
      <c r="K84" s="1221"/>
      <c r="L84" s="1221"/>
      <c r="M84" s="1221"/>
      <c r="N84" s="1221"/>
      <c r="O84" s="1221"/>
      <c r="P84" s="1221"/>
      <c r="Q84" s="1221"/>
      <c r="R84" s="1221"/>
      <c r="S84" s="1221"/>
      <c r="T84" s="1221"/>
      <c r="U84" s="1221"/>
      <c r="V84" s="1221"/>
      <c r="W84" s="1221"/>
      <c r="X84" s="122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0" t="s">
        <v>233</v>
      </c>
      <c r="F98" s="1220"/>
      <c r="G98" s="1220"/>
      <c r="H98" s="1220"/>
      <c r="I98" s="1220"/>
      <c r="J98" s="1220"/>
      <c r="K98" s="1220"/>
      <c r="L98" s="1220"/>
      <c r="M98" s="1220"/>
      <c r="N98" s="1220"/>
      <c r="O98" s="1220"/>
      <c r="P98" s="1220"/>
      <c r="Q98" s="1220"/>
      <c r="R98" s="1220"/>
      <c r="S98" s="1220"/>
      <c r="T98" s="1220"/>
      <c r="U98" s="1220"/>
      <c r="V98" s="1220"/>
      <c r="W98" s="1220"/>
      <c r="X98" s="122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8" t="s">
        <v>232</v>
      </c>
      <c r="G100" s="1218"/>
      <c r="H100" s="1218"/>
      <c r="I100" s="1218"/>
      <c r="J100" s="1218"/>
      <c r="K100" s="1218"/>
      <c r="L100" s="1218"/>
      <c r="M100" s="1218"/>
      <c r="N100" s="1218"/>
      <c r="O100" s="1218"/>
      <c r="P100" s="1218"/>
      <c r="Q100" s="1218"/>
      <c r="R100" s="1218"/>
      <c r="S100" s="1218"/>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8" t="s">
        <v>231</v>
      </c>
      <c r="G102" s="1218"/>
      <c r="H102" s="1218"/>
      <c r="I102" s="1218"/>
      <c r="J102" s="1218"/>
      <c r="K102" s="1218"/>
      <c r="L102" s="1218"/>
      <c r="M102" s="1218"/>
      <c r="N102" s="1218"/>
      <c r="O102" s="1218"/>
      <c r="P102" s="1218"/>
      <c r="Q102" s="1218"/>
      <c r="R102" s="1218"/>
      <c r="S102" s="1218"/>
      <c r="T102" s="1218"/>
      <c r="U102" s="1218"/>
      <c r="V102" s="1218"/>
      <c r="W102" s="1218"/>
      <c r="X102" s="121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z0BTkwDAUK8dFQXs55d7B+BUtCClcZfWh9mQqkbrgJSPayoNnv5zGIFdGrwkkceqPU08UpRJtQrLtw+ddEPv0w==" saltValue="DCEeN0HkR7pS5lRUymz56w==" spinCount="100000"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Q34"/>
  <sheetViews>
    <sheetView showGridLines="0" topLeftCell="I4" zoomScaleNormal="100" workbookViewId="0">
      <selection activeCell="V28" sqref="V28"/>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1" style="492" customWidth="1"/>
    <col min="13" max="13" width="53.28515625" style="492" customWidth="1"/>
    <col min="14" max="14" width="1.7109375" style="492" hidden="1" customWidth="1"/>
    <col min="15" max="15" width="25.85546875" style="492" customWidth="1"/>
    <col min="16" max="17" width="1.7109375" style="492" hidden="1" customWidth="1"/>
    <col min="18" max="18" width="15.28515625" style="492" customWidth="1"/>
    <col min="19" max="19" width="3.7109375" style="492" customWidth="1"/>
    <col min="20" max="20" width="14.140625" style="492" customWidth="1"/>
    <col min="21" max="21" width="8.5703125" style="492" customWidth="1"/>
    <col min="22" max="22" width="23.7109375" style="1068" customWidth="1"/>
    <col min="23" max="24" width="1.7109375" style="1068" hidden="1" customWidth="1"/>
    <col min="25" max="25" width="14.7109375" style="1068" customWidth="1"/>
    <col min="26" max="26" width="3.7109375" style="1068" customWidth="1"/>
    <col min="27" max="27" width="13.7109375" style="1068" customWidth="1"/>
    <col min="28" max="28" width="8.5703125" style="1068" hidden="1" customWidth="1"/>
    <col min="29" max="29" width="4.7109375" style="492" customWidth="1"/>
    <col min="30" max="30" width="115.7109375" style="492" customWidth="1"/>
    <col min="31" max="42" width="10.5703125" style="553"/>
    <col min="43" max="263" width="10.5703125" style="492"/>
    <col min="264" max="271" width="0" style="492" hidden="1" customWidth="1"/>
    <col min="272" max="274" width="3.7109375" style="492" customWidth="1"/>
    <col min="275" max="275" width="12.7109375" style="492" customWidth="1"/>
    <col min="276" max="276" width="47.42578125" style="492" customWidth="1"/>
    <col min="277" max="280" width="0" style="492" hidden="1" customWidth="1"/>
    <col min="281" max="281" width="11.7109375" style="492" customWidth="1"/>
    <col min="282" max="282" width="6.42578125" style="492" bestFit="1" customWidth="1"/>
    <col min="283" max="283" width="11.7109375" style="492" customWidth="1"/>
    <col min="284" max="284" width="0" style="492" hidden="1" customWidth="1"/>
    <col min="285" max="285" width="3.7109375" style="492" customWidth="1"/>
    <col min="286" max="286" width="11.140625" style="492" bestFit="1" customWidth="1"/>
    <col min="287" max="519" width="10.5703125" style="492"/>
    <col min="520" max="527" width="0" style="492" hidden="1" customWidth="1"/>
    <col min="528" max="530" width="3.7109375" style="492" customWidth="1"/>
    <col min="531" max="531" width="12.7109375" style="492" customWidth="1"/>
    <col min="532" max="532" width="47.42578125" style="492" customWidth="1"/>
    <col min="533" max="536" width="0" style="492" hidden="1" customWidth="1"/>
    <col min="537" max="537" width="11.7109375" style="492" customWidth="1"/>
    <col min="538" max="538" width="6.42578125" style="492" bestFit="1" customWidth="1"/>
    <col min="539" max="539" width="11.7109375" style="492" customWidth="1"/>
    <col min="540" max="540" width="0" style="492" hidden="1" customWidth="1"/>
    <col min="541" max="541" width="3.7109375" style="492" customWidth="1"/>
    <col min="542" max="542" width="11.140625" style="492" bestFit="1" customWidth="1"/>
    <col min="543" max="775" width="10.5703125" style="492"/>
    <col min="776" max="783" width="0" style="492" hidden="1" customWidth="1"/>
    <col min="784" max="786" width="3.7109375" style="492" customWidth="1"/>
    <col min="787" max="787" width="12.7109375" style="492" customWidth="1"/>
    <col min="788" max="788" width="47.42578125" style="492" customWidth="1"/>
    <col min="789" max="792" width="0" style="492" hidden="1" customWidth="1"/>
    <col min="793" max="793" width="11.7109375" style="492" customWidth="1"/>
    <col min="794" max="794" width="6.42578125" style="492" bestFit="1" customWidth="1"/>
    <col min="795" max="795" width="11.7109375" style="492" customWidth="1"/>
    <col min="796" max="796" width="0" style="492" hidden="1" customWidth="1"/>
    <col min="797" max="797" width="3.7109375" style="492" customWidth="1"/>
    <col min="798" max="798" width="11.140625" style="492" bestFit="1" customWidth="1"/>
    <col min="799" max="1031" width="10.5703125" style="492"/>
    <col min="1032" max="1039" width="0" style="492" hidden="1" customWidth="1"/>
    <col min="1040" max="1042" width="3.7109375" style="492" customWidth="1"/>
    <col min="1043" max="1043" width="12.7109375" style="492" customWidth="1"/>
    <col min="1044" max="1044" width="47.42578125" style="492" customWidth="1"/>
    <col min="1045" max="1048" width="0" style="492" hidden="1" customWidth="1"/>
    <col min="1049" max="1049" width="11.7109375" style="492" customWidth="1"/>
    <col min="1050" max="1050" width="6.42578125" style="492" bestFit="1" customWidth="1"/>
    <col min="1051" max="1051" width="11.7109375" style="492" customWidth="1"/>
    <col min="1052" max="1052" width="0" style="492" hidden="1" customWidth="1"/>
    <col min="1053" max="1053" width="3.7109375" style="492" customWidth="1"/>
    <col min="1054" max="1054" width="11.140625" style="492" bestFit="1" customWidth="1"/>
    <col min="1055" max="1287" width="10.5703125" style="492"/>
    <col min="1288" max="1295" width="0" style="492" hidden="1" customWidth="1"/>
    <col min="1296" max="1298" width="3.7109375" style="492" customWidth="1"/>
    <col min="1299" max="1299" width="12.7109375" style="492" customWidth="1"/>
    <col min="1300" max="1300" width="47.42578125" style="492" customWidth="1"/>
    <col min="1301" max="1304" width="0" style="492" hidden="1" customWidth="1"/>
    <col min="1305" max="1305" width="11.7109375" style="492" customWidth="1"/>
    <col min="1306" max="1306" width="6.42578125" style="492" bestFit="1" customWidth="1"/>
    <col min="1307" max="1307" width="11.7109375" style="492" customWidth="1"/>
    <col min="1308" max="1308" width="0" style="492" hidden="1" customWidth="1"/>
    <col min="1309" max="1309" width="3.7109375" style="492" customWidth="1"/>
    <col min="1310" max="1310" width="11.140625" style="492" bestFit="1" customWidth="1"/>
    <col min="1311" max="1543" width="10.5703125" style="492"/>
    <col min="1544" max="1551" width="0" style="492" hidden="1" customWidth="1"/>
    <col min="1552" max="1554" width="3.7109375" style="492" customWidth="1"/>
    <col min="1555" max="1555" width="12.7109375" style="492" customWidth="1"/>
    <col min="1556" max="1556" width="47.42578125" style="492" customWidth="1"/>
    <col min="1557" max="1560" width="0" style="492" hidden="1" customWidth="1"/>
    <col min="1561" max="1561" width="11.7109375" style="492" customWidth="1"/>
    <col min="1562" max="1562" width="6.42578125" style="492" bestFit="1" customWidth="1"/>
    <col min="1563" max="1563" width="11.7109375" style="492" customWidth="1"/>
    <col min="1564" max="1564" width="0" style="492" hidden="1" customWidth="1"/>
    <col min="1565" max="1565" width="3.7109375" style="492" customWidth="1"/>
    <col min="1566" max="1566" width="11.140625" style="492" bestFit="1" customWidth="1"/>
    <col min="1567" max="1799" width="10.5703125" style="492"/>
    <col min="1800" max="1807" width="0" style="492" hidden="1" customWidth="1"/>
    <col min="1808" max="1810" width="3.7109375" style="492" customWidth="1"/>
    <col min="1811" max="1811" width="12.7109375" style="492" customWidth="1"/>
    <col min="1812" max="1812" width="47.42578125" style="492" customWidth="1"/>
    <col min="1813" max="1816" width="0" style="492" hidden="1" customWidth="1"/>
    <col min="1817" max="1817" width="11.7109375" style="492" customWidth="1"/>
    <col min="1818" max="1818" width="6.42578125" style="492" bestFit="1" customWidth="1"/>
    <col min="1819" max="1819" width="11.7109375" style="492" customWidth="1"/>
    <col min="1820" max="1820" width="0" style="492" hidden="1" customWidth="1"/>
    <col min="1821" max="1821" width="3.7109375" style="492" customWidth="1"/>
    <col min="1822" max="1822" width="11.140625" style="492" bestFit="1" customWidth="1"/>
    <col min="1823" max="2055" width="10.5703125" style="492"/>
    <col min="2056" max="2063" width="0" style="492" hidden="1" customWidth="1"/>
    <col min="2064" max="2066" width="3.7109375" style="492" customWidth="1"/>
    <col min="2067" max="2067" width="12.7109375" style="492" customWidth="1"/>
    <col min="2068" max="2068" width="47.42578125" style="492" customWidth="1"/>
    <col min="2069" max="2072" width="0" style="492" hidden="1" customWidth="1"/>
    <col min="2073" max="2073" width="11.7109375" style="492" customWidth="1"/>
    <col min="2074" max="2074" width="6.42578125" style="492" bestFit="1" customWidth="1"/>
    <col min="2075" max="2075" width="11.7109375" style="492" customWidth="1"/>
    <col min="2076" max="2076" width="0" style="492" hidden="1" customWidth="1"/>
    <col min="2077" max="2077" width="3.7109375" style="492" customWidth="1"/>
    <col min="2078" max="2078" width="11.140625" style="492" bestFit="1" customWidth="1"/>
    <col min="2079" max="2311" width="10.5703125" style="492"/>
    <col min="2312" max="2319" width="0" style="492" hidden="1" customWidth="1"/>
    <col min="2320" max="2322" width="3.7109375" style="492" customWidth="1"/>
    <col min="2323" max="2323" width="12.7109375" style="492" customWidth="1"/>
    <col min="2324" max="2324" width="47.42578125" style="492" customWidth="1"/>
    <col min="2325" max="2328" width="0" style="492" hidden="1" customWidth="1"/>
    <col min="2329" max="2329" width="11.7109375" style="492" customWidth="1"/>
    <col min="2330" max="2330" width="6.42578125" style="492" bestFit="1" customWidth="1"/>
    <col min="2331" max="2331" width="11.7109375" style="492" customWidth="1"/>
    <col min="2332" max="2332" width="0" style="492" hidden="1" customWidth="1"/>
    <col min="2333" max="2333" width="3.7109375" style="492" customWidth="1"/>
    <col min="2334" max="2334" width="11.140625" style="492" bestFit="1" customWidth="1"/>
    <col min="2335" max="2567" width="10.5703125" style="492"/>
    <col min="2568" max="2575" width="0" style="492" hidden="1" customWidth="1"/>
    <col min="2576" max="2578" width="3.7109375" style="492" customWidth="1"/>
    <col min="2579" max="2579" width="12.7109375" style="492" customWidth="1"/>
    <col min="2580" max="2580" width="47.42578125" style="492" customWidth="1"/>
    <col min="2581" max="2584" width="0" style="492" hidden="1" customWidth="1"/>
    <col min="2585" max="2585" width="11.7109375" style="492" customWidth="1"/>
    <col min="2586" max="2586" width="6.42578125" style="492" bestFit="1" customWidth="1"/>
    <col min="2587" max="2587" width="11.7109375" style="492" customWidth="1"/>
    <col min="2588" max="2588" width="0" style="492" hidden="1" customWidth="1"/>
    <col min="2589" max="2589" width="3.7109375" style="492" customWidth="1"/>
    <col min="2590" max="2590" width="11.140625" style="492" bestFit="1" customWidth="1"/>
    <col min="2591" max="2823" width="10.5703125" style="492"/>
    <col min="2824" max="2831" width="0" style="492" hidden="1" customWidth="1"/>
    <col min="2832" max="2834" width="3.7109375" style="492" customWidth="1"/>
    <col min="2835" max="2835" width="12.7109375" style="492" customWidth="1"/>
    <col min="2836" max="2836" width="47.42578125" style="492" customWidth="1"/>
    <col min="2837" max="2840" width="0" style="492" hidden="1" customWidth="1"/>
    <col min="2841" max="2841" width="11.7109375" style="492" customWidth="1"/>
    <col min="2842" max="2842" width="6.42578125" style="492" bestFit="1" customWidth="1"/>
    <col min="2843" max="2843" width="11.7109375" style="492" customWidth="1"/>
    <col min="2844" max="2844" width="0" style="492" hidden="1" customWidth="1"/>
    <col min="2845" max="2845" width="3.7109375" style="492" customWidth="1"/>
    <col min="2846" max="2846" width="11.140625" style="492" bestFit="1" customWidth="1"/>
    <col min="2847" max="3079" width="10.5703125" style="492"/>
    <col min="3080" max="3087" width="0" style="492" hidden="1" customWidth="1"/>
    <col min="3088" max="3090" width="3.7109375" style="492" customWidth="1"/>
    <col min="3091" max="3091" width="12.7109375" style="492" customWidth="1"/>
    <col min="3092" max="3092" width="47.42578125" style="492" customWidth="1"/>
    <col min="3093" max="3096" width="0" style="492" hidden="1" customWidth="1"/>
    <col min="3097" max="3097" width="11.7109375" style="492" customWidth="1"/>
    <col min="3098" max="3098" width="6.42578125" style="492" bestFit="1" customWidth="1"/>
    <col min="3099" max="3099" width="11.7109375" style="492" customWidth="1"/>
    <col min="3100" max="3100" width="0" style="492" hidden="1" customWidth="1"/>
    <col min="3101" max="3101" width="3.7109375" style="492" customWidth="1"/>
    <col min="3102" max="3102" width="11.140625" style="492" bestFit="1" customWidth="1"/>
    <col min="3103" max="3335" width="10.5703125" style="492"/>
    <col min="3336" max="3343" width="0" style="492" hidden="1" customWidth="1"/>
    <col min="3344" max="3346" width="3.7109375" style="492" customWidth="1"/>
    <col min="3347" max="3347" width="12.7109375" style="492" customWidth="1"/>
    <col min="3348" max="3348" width="47.42578125" style="492" customWidth="1"/>
    <col min="3349" max="3352" width="0" style="492" hidden="1" customWidth="1"/>
    <col min="3353" max="3353" width="11.7109375" style="492" customWidth="1"/>
    <col min="3354" max="3354" width="6.42578125" style="492" bestFit="1" customWidth="1"/>
    <col min="3355" max="3355" width="11.7109375" style="492" customWidth="1"/>
    <col min="3356" max="3356" width="0" style="492" hidden="1" customWidth="1"/>
    <col min="3357" max="3357" width="3.7109375" style="492" customWidth="1"/>
    <col min="3358" max="3358" width="11.140625" style="492" bestFit="1" customWidth="1"/>
    <col min="3359" max="3591" width="10.5703125" style="492"/>
    <col min="3592" max="3599" width="0" style="492" hidden="1" customWidth="1"/>
    <col min="3600" max="3602" width="3.7109375" style="492" customWidth="1"/>
    <col min="3603" max="3603" width="12.7109375" style="492" customWidth="1"/>
    <col min="3604" max="3604" width="47.42578125" style="492" customWidth="1"/>
    <col min="3605" max="3608" width="0" style="492" hidden="1" customWidth="1"/>
    <col min="3609" max="3609" width="11.7109375" style="492" customWidth="1"/>
    <col min="3610" max="3610" width="6.42578125" style="492" bestFit="1" customWidth="1"/>
    <col min="3611" max="3611" width="11.7109375" style="492" customWidth="1"/>
    <col min="3612" max="3612" width="0" style="492" hidden="1" customWidth="1"/>
    <col min="3613" max="3613" width="3.7109375" style="492" customWidth="1"/>
    <col min="3614" max="3614" width="11.140625" style="492" bestFit="1" customWidth="1"/>
    <col min="3615" max="3847" width="10.5703125" style="492"/>
    <col min="3848" max="3855" width="0" style="492" hidden="1" customWidth="1"/>
    <col min="3856" max="3858" width="3.7109375" style="492" customWidth="1"/>
    <col min="3859" max="3859" width="12.7109375" style="492" customWidth="1"/>
    <col min="3860" max="3860" width="47.42578125" style="492" customWidth="1"/>
    <col min="3861" max="3864" width="0" style="492" hidden="1" customWidth="1"/>
    <col min="3865" max="3865" width="11.7109375" style="492" customWidth="1"/>
    <col min="3866" max="3866" width="6.42578125" style="492" bestFit="1" customWidth="1"/>
    <col min="3867" max="3867" width="11.7109375" style="492" customWidth="1"/>
    <col min="3868" max="3868" width="0" style="492" hidden="1" customWidth="1"/>
    <col min="3869" max="3869" width="3.7109375" style="492" customWidth="1"/>
    <col min="3870" max="3870" width="11.140625" style="492" bestFit="1" customWidth="1"/>
    <col min="3871" max="4103" width="10.5703125" style="492"/>
    <col min="4104" max="4111" width="0" style="492" hidden="1" customWidth="1"/>
    <col min="4112" max="4114" width="3.7109375" style="492" customWidth="1"/>
    <col min="4115" max="4115" width="12.7109375" style="492" customWidth="1"/>
    <col min="4116" max="4116" width="47.42578125" style="492" customWidth="1"/>
    <col min="4117" max="4120" width="0" style="492" hidden="1" customWidth="1"/>
    <col min="4121" max="4121" width="11.7109375" style="492" customWidth="1"/>
    <col min="4122" max="4122" width="6.42578125" style="492" bestFit="1" customWidth="1"/>
    <col min="4123" max="4123" width="11.7109375" style="492" customWidth="1"/>
    <col min="4124" max="4124" width="0" style="492" hidden="1" customWidth="1"/>
    <col min="4125" max="4125" width="3.7109375" style="492" customWidth="1"/>
    <col min="4126" max="4126" width="11.140625" style="492" bestFit="1" customWidth="1"/>
    <col min="4127" max="4359" width="10.5703125" style="492"/>
    <col min="4360" max="4367" width="0" style="492" hidden="1" customWidth="1"/>
    <col min="4368" max="4370" width="3.7109375" style="492" customWidth="1"/>
    <col min="4371" max="4371" width="12.7109375" style="492" customWidth="1"/>
    <col min="4372" max="4372" width="47.42578125" style="492" customWidth="1"/>
    <col min="4373" max="4376" width="0" style="492" hidden="1" customWidth="1"/>
    <col min="4377" max="4377" width="11.7109375" style="492" customWidth="1"/>
    <col min="4378" max="4378" width="6.42578125" style="492" bestFit="1" customWidth="1"/>
    <col min="4379" max="4379" width="11.7109375" style="492" customWidth="1"/>
    <col min="4380" max="4380" width="0" style="492" hidden="1" customWidth="1"/>
    <col min="4381" max="4381" width="3.7109375" style="492" customWidth="1"/>
    <col min="4382" max="4382" width="11.140625" style="492" bestFit="1" customWidth="1"/>
    <col min="4383" max="4615" width="10.5703125" style="492"/>
    <col min="4616" max="4623" width="0" style="492" hidden="1" customWidth="1"/>
    <col min="4624" max="4626" width="3.7109375" style="492" customWidth="1"/>
    <col min="4627" max="4627" width="12.7109375" style="492" customWidth="1"/>
    <col min="4628" max="4628" width="47.42578125" style="492" customWidth="1"/>
    <col min="4629" max="4632" width="0" style="492" hidden="1" customWidth="1"/>
    <col min="4633" max="4633" width="11.7109375" style="492" customWidth="1"/>
    <col min="4634" max="4634" width="6.42578125" style="492" bestFit="1" customWidth="1"/>
    <col min="4635" max="4635" width="11.7109375" style="492" customWidth="1"/>
    <col min="4636" max="4636" width="0" style="492" hidden="1" customWidth="1"/>
    <col min="4637" max="4637" width="3.7109375" style="492" customWidth="1"/>
    <col min="4638" max="4638" width="11.140625" style="492" bestFit="1" customWidth="1"/>
    <col min="4639" max="4871" width="10.5703125" style="492"/>
    <col min="4872" max="4879" width="0" style="492" hidden="1" customWidth="1"/>
    <col min="4880" max="4882" width="3.7109375" style="492" customWidth="1"/>
    <col min="4883" max="4883" width="12.7109375" style="492" customWidth="1"/>
    <col min="4884" max="4884" width="47.42578125" style="492" customWidth="1"/>
    <col min="4885" max="4888" width="0" style="492" hidden="1" customWidth="1"/>
    <col min="4889" max="4889" width="11.7109375" style="492" customWidth="1"/>
    <col min="4890" max="4890" width="6.42578125" style="492" bestFit="1" customWidth="1"/>
    <col min="4891" max="4891" width="11.7109375" style="492" customWidth="1"/>
    <col min="4892" max="4892" width="0" style="492" hidden="1" customWidth="1"/>
    <col min="4893" max="4893" width="3.7109375" style="492" customWidth="1"/>
    <col min="4894" max="4894" width="11.140625" style="492" bestFit="1" customWidth="1"/>
    <col min="4895" max="5127" width="10.5703125" style="492"/>
    <col min="5128" max="5135" width="0" style="492" hidden="1" customWidth="1"/>
    <col min="5136" max="5138" width="3.7109375" style="492" customWidth="1"/>
    <col min="5139" max="5139" width="12.7109375" style="492" customWidth="1"/>
    <col min="5140" max="5140" width="47.42578125" style="492" customWidth="1"/>
    <col min="5141" max="5144" width="0" style="492" hidden="1" customWidth="1"/>
    <col min="5145" max="5145" width="11.7109375" style="492" customWidth="1"/>
    <col min="5146" max="5146" width="6.42578125" style="492" bestFit="1" customWidth="1"/>
    <col min="5147" max="5147" width="11.7109375" style="492" customWidth="1"/>
    <col min="5148" max="5148" width="0" style="492" hidden="1" customWidth="1"/>
    <col min="5149" max="5149" width="3.7109375" style="492" customWidth="1"/>
    <col min="5150" max="5150" width="11.140625" style="492" bestFit="1" customWidth="1"/>
    <col min="5151" max="5383" width="10.5703125" style="492"/>
    <col min="5384" max="5391" width="0" style="492" hidden="1" customWidth="1"/>
    <col min="5392" max="5394" width="3.7109375" style="492" customWidth="1"/>
    <col min="5395" max="5395" width="12.7109375" style="492" customWidth="1"/>
    <col min="5396" max="5396" width="47.42578125" style="492" customWidth="1"/>
    <col min="5397" max="5400" width="0" style="492" hidden="1" customWidth="1"/>
    <col min="5401" max="5401" width="11.7109375" style="492" customWidth="1"/>
    <col min="5402" max="5402" width="6.42578125" style="492" bestFit="1" customWidth="1"/>
    <col min="5403" max="5403" width="11.7109375" style="492" customWidth="1"/>
    <col min="5404" max="5404" width="0" style="492" hidden="1" customWidth="1"/>
    <col min="5405" max="5405" width="3.7109375" style="492" customWidth="1"/>
    <col min="5406" max="5406" width="11.140625" style="492" bestFit="1" customWidth="1"/>
    <col min="5407" max="5639" width="10.5703125" style="492"/>
    <col min="5640" max="5647" width="0" style="492" hidden="1" customWidth="1"/>
    <col min="5648" max="5650" width="3.7109375" style="492" customWidth="1"/>
    <col min="5651" max="5651" width="12.7109375" style="492" customWidth="1"/>
    <col min="5652" max="5652" width="47.42578125" style="492" customWidth="1"/>
    <col min="5653" max="5656" width="0" style="492" hidden="1" customWidth="1"/>
    <col min="5657" max="5657" width="11.7109375" style="492" customWidth="1"/>
    <col min="5658" max="5658" width="6.42578125" style="492" bestFit="1" customWidth="1"/>
    <col min="5659" max="5659" width="11.7109375" style="492" customWidth="1"/>
    <col min="5660" max="5660" width="0" style="492" hidden="1" customWidth="1"/>
    <col min="5661" max="5661" width="3.7109375" style="492" customWidth="1"/>
    <col min="5662" max="5662" width="11.140625" style="492" bestFit="1" customWidth="1"/>
    <col min="5663" max="5895" width="10.5703125" style="492"/>
    <col min="5896" max="5903" width="0" style="492" hidden="1" customWidth="1"/>
    <col min="5904" max="5906" width="3.7109375" style="492" customWidth="1"/>
    <col min="5907" max="5907" width="12.7109375" style="492" customWidth="1"/>
    <col min="5908" max="5908" width="47.42578125" style="492" customWidth="1"/>
    <col min="5909" max="5912" width="0" style="492" hidden="1" customWidth="1"/>
    <col min="5913" max="5913" width="11.7109375" style="492" customWidth="1"/>
    <col min="5914" max="5914" width="6.42578125" style="492" bestFit="1" customWidth="1"/>
    <col min="5915" max="5915" width="11.7109375" style="492" customWidth="1"/>
    <col min="5916" max="5916" width="0" style="492" hidden="1" customWidth="1"/>
    <col min="5917" max="5917" width="3.7109375" style="492" customWidth="1"/>
    <col min="5918" max="5918" width="11.140625" style="492" bestFit="1" customWidth="1"/>
    <col min="5919" max="6151" width="10.5703125" style="492"/>
    <col min="6152" max="6159" width="0" style="492" hidden="1" customWidth="1"/>
    <col min="6160" max="6162" width="3.7109375" style="492" customWidth="1"/>
    <col min="6163" max="6163" width="12.7109375" style="492" customWidth="1"/>
    <col min="6164" max="6164" width="47.42578125" style="492" customWidth="1"/>
    <col min="6165" max="6168" width="0" style="492" hidden="1" customWidth="1"/>
    <col min="6169" max="6169" width="11.7109375" style="492" customWidth="1"/>
    <col min="6170" max="6170" width="6.42578125" style="492" bestFit="1" customWidth="1"/>
    <col min="6171" max="6171" width="11.7109375" style="492" customWidth="1"/>
    <col min="6172" max="6172" width="0" style="492" hidden="1" customWidth="1"/>
    <col min="6173" max="6173" width="3.7109375" style="492" customWidth="1"/>
    <col min="6174" max="6174" width="11.140625" style="492" bestFit="1" customWidth="1"/>
    <col min="6175" max="6407" width="10.5703125" style="492"/>
    <col min="6408" max="6415" width="0" style="492" hidden="1" customWidth="1"/>
    <col min="6416" max="6418" width="3.7109375" style="492" customWidth="1"/>
    <col min="6419" max="6419" width="12.7109375" style="492" customWidth="1"/>
    <col min="6420" max="6420" width="47.42578125" style="492" customWidth="1"/>
    <col min="6421" max="6424" width="0" style="492" hidden="1" customWidth="1"/>
    <col min="6425" max="6425" width="11.7109375" style="492" customWidth="1"/>
    <col min="6426" max="6426" width="6.42578125" style="492" bestFit="1" customWidth="1"/>
    <col min="6427" max="6427" width="11.7109375" style="492" customWidth="1"/>
    <col min="6428" max="6428" width="0" style="492" hidden="1" customWidth="1"/>
    <col min="6429" max="6429" width="3.7109375" style="492" customWidth="1"/>
    <col min="6430" max="6430" width="11.140625" style="492" bestFit="1" customWidth="1"/>
    <col min="6431" max="6663" width="10.5703125" style="492"/>
    <col min="6664" max="6671" width="0" style="492" hidden="1" customWidth="1"/>
    <col min="6672" max="6674" width="3.7109375" style="492" customWidth="1"/>
    <col min="6675" max="6675" width="12.7109375" style="492" customWidth="1"/>
    <col min="6676" max="6676" width="47.42578125" style="492" customWidth="1"/>
    <col min="6677" max="6680" width="0" style="492" hidden="1" customWidth="1"/>
    <col min="6681" max="6681" width="11.7109375" style="492" customWidth="1"/>
    <col min="6682" max="6682" width="6.42578125" style="492" bestFit="1" customWidth="1"/>
    <col min="6683" max="6683" width="11.7109375" style="492" customWidth="1"/>
    <col min="6684" max="6684" width="0" style="492" hidden="1" customWidth="1"/>
    <col min="6685" max="6685" width="3.7109375" style="492" customWidth="1"/>
    <col min="6686" max="6686" width="11.140625" style="492" bestFit="1" customWidth="1"/>
    <col min="6687" max="6919" width="10.5703125" style="492"/>
    <col min="6920" max="6927" width="0" style="492" hidden="1" customWidth="1"/>
    <col min="6928" max="6930" width="3.7109375" style="492" customWidth="1"/>
    <col min="6931" max="6931" width="12.7109375" style="492" customWidth="1"/>
    <col min="6932" max="6932" width="47.42578125" style="492" customWidth="1"/>
    <col min="6933" max="6936" width="0" style="492" hidden="1" customWidth="1"/>
    <col min="6937" max="6937" width="11.7109375" style="492" customWidth="1"/>
    <col min="6938" max="6938" width="6.42578125" style="492" bestFit="1" customWidth="1"/>
    <col min="6939" max="6939" width="11.7109375" style="492" customWidth="1"/>
    <col min="6940" max="6940" width="0" style="492" hidden="1" customWidth="1"/>
    <col min="6941" max="6941" width="3.7109375" style="492" customWidth="1"/>
    <col min="6942" max="6942" width="11.140625" style="492" bestFit="1" customWidth="1"/>
    <col min="6943" max="7175" width="10.5703125" style="492"/>
    <col min="7176" max="7183" width="0" style="492" hidden="1" customWidth="1"/>
    <col min="7184" max="7186" width="3.7109375" style="492" customWidth="1"/>
    <col min="7187" max="7187" width="12.7109375" style="492" customWidth="1"/>
    <col min="7188" max="7188" width="47.42578125" style="492" customWidth="1"/>
    <col min="7189" max="7192" width="0" style="492" hidden="1" customWidth="1"/>
    <col min="7193" max="7193" width="11.7109375" style="492" customWidth="1"/>
    <col min="7194" max="7194" width="6.42578125" style="492" bestFit="1" customWidth="1"/>
    <col min="7195" max="7195" width="11.7109375" style="492" customWidth="1"/>
    <col min="7196" max="7196" width="0" style="492" hidden="1" customWidth="1"/>
    <col min="7197" max="7197" width="3.7109375" style="492" customWidth="1"/>
    <col min="7198" max="7198" width="11.140625" style="492" bestFit="1" customWidth="1"/>
    <col min="7199" max="7431" width="10.5703125" style="492"/>
    <col min="7432" max="7439" width="0" style="492" hidden="1" customWidth="1"/>
    <col min="7440" max="7442" width="3.7109375" style="492" customWidth="1"/>
    <col min="7443" max="7443" width="12.7109375" style="492" customWidth="1"/>
    <col min="7444" max="7444" width="47.42578125" style="492" customWidth="1"/>
    <col min="7445" max="7448" width="0" style="492" hidden="1" customWidth="1"/>
    <col min="7449" max="7449" width="11.7109375" style="492" customWidth="1"/>
    <col min="7450" max="7450" width="6.42578125" style="492" bestFit="1" customWidth="1"/>
    <col min="7451" max="7451" width="11.7109375" style="492" customWidth="1"/>
    <col min="7452" max="7452" width="0" style="492" hidden="1" customWidth="1"/>
    <col min="7453" max="7453" width="3.7109375" style="492" customWidth="1"/>
    <col min="7454" max="7454" width="11.140625" style="492" bestFit="1" customWidth="1"/>
    <col min="7455" max="7687" width="10.5703125" style="492"/>
    <col min="7688" max="7695" width="0" style="492" hidden="1" customWidth="1"/>
    <col min="7696" max="7698" width="3.7109375" style="492" customWidth="1"/>
    <col min="7699" max="7699" width="12.7109375" style="492" customWidth="1"/>
    <col min="7700" max="7700" width="47.42578125" style="492" customWidth="1"/>
    <col min="7701" max="7704" width="0" style="492" hidden="1" customWidth="1"/>
    <col min="7705" max="7705" width="11.7109375" style="492" customWidth="1"/>
    <col min="7706" max="7706" width="6.42578125" style="492" bestFit="1" customWidth="1"/>
    <col min="7707" max="7707" width="11.7109375" style="492" customWidth="1"/>
    <col min="7708" max="7708" width="0" style="492" hidden="1" customWidth="1"/>
    <col min="7709" max="7709" width="3.7109375" style="492" customWidth="1"/>
    <col min="7710" max="7710" width="11.140625" style="492" bestFit="1" customWidth="1"/>
    <col min="7711" max="7943" width="10.5703125" style="492"/>
    <col min="7944" max="7951" width="0" style="492" hidden="1" customWidth="1"/>
    <col min="7952" max="7954" width="3.7109375" style="492" customWidth="1"/>
    <col min="7955" max="7955" width="12.7109375" style="492" customWidth="1"/>
    <col min="7956" max="7956" width="47.42578125" style="492" customWidth="1"/>
    <col min="7957" max="7960" width="0" style="492" hidden="1" customWidth="1"/>
    <col min="7961" max="7961" width="11.7109375" style="492" customWidth="1"/>
    <col min="7962" max="7962" width="6.42578125" style="492" bestFit="1" customWidth="1"/>
    <col min="7963" max="7963" width="11.7109375" style="492" customWidth="1"/>
    <col min="7964" max="7964" width="0" style="492" hidden="1" customWidth="1"/>
    <col min="7965" max="7965" width="3.7109375" style="492" customWidth="1"/>
    <col min="7966" max="7966" width="11.140625" style="492" bestFit="1" customWidth="1"/>
    <col min="7967" max="8199" width="10.5703125" style="492"/>
    <col min="8200" max="8207" width="0" style="492" hidden="1" customWidth="1"/>
    <col min="8208" max="8210" width="3.7109375" style="492" customWidth="1"/>
    <col min="8211" max="8211" width="12.7109375" style="492" customWidth="1"/>
    <col min="8212" max="8212" width="47.42578125" style="492" customWidth="1"/>
    <col min="8213" max="8216" width="0" style="492" hidden="1" customWidth="1"/>
    <col min="8217" max="8217" width="11.7109375" style="492" customWidth="1"/>
    <col min="8218" max="8218" width="6.42578125" style="492" bestFit="1" customWidth="1"/>
    <col min="8219" max="8219" width="11.7109375" style="492" customWidth="1"/>
    <col min="8220" max="8220" width="0" style="492" hidden="1" customWidth="1"/>
    <col min="8221" max="8221" width="3.7109375" style="492" customWidth="1"/>
    <col min="8222" max="8222" width="11.140625" style="492" bestFit="1" customWidth="1"/>
    <col min="8223" max="8455" width="10.5703125" style="492"/>
    <col min="8456" max="8463" width="0" style="492" hidden="1" customWidth="1"/>
    <col min="8464" max="8466" width="3.7109375" style="492" customWidth="1"/>
    <col min="8467" max="8467" width="12.7109375" style="492" customWidth="1"/>
    <col min="8468" max="8468" width="47.42578125" style="492" customWidth="1"/>
    <col min="8469" max="8472" width="0" style="492" hidden="1" customWidth="1"/>
    <col min="8473" max="8473" width="11.7109375" style="492" customWidth="1"/>
    <col min="8474" max="8474" width="6.42578125" style="492" bestFit="1" customWidth="1"/>
    <col min="8475" max="8475" width="11.7109375" style="492" customWidth="1"/>
    <col min="8476" max="8476" width="0" style="492" hidden="1" customWidth="1"/>
    <col min="8477" max="8477" width="3.7109375" style="492" customWidth="1"/>
    <col min="8478" max="8478" width="11.140625" style="492" bestFit="1" customWidth="1"/>
    <col min="8479" max="8711" width="10.5703125" style="492"/>
    <col min="8712" max="8719" width="0" style="492" hidden="1" customWidth="1"/>
    <col min="8720" max="8722" width="3.7109375" style="492" customWidth="1"/>
    <col min="8723" max="8723" width="12.7109375" style="492" customWidth="1"/>
    <col min="8724" max="8724" width="47.42578125" style="492" customWidth="1"/>
    <col min="8725" max="8728" width="0" style="492" hidden="1" customWidth="1"/>
    <col min="8729" max="8729" width="11.7109375" style="492" customWidth="1"/>
    <col min="8730" max="8730" width="6.42578125" style="492" bestFit="1" customWidth="1"/>
    <col min="8731" max="8731" width="11.7109375" style="492" customWidth="1"/>
    <col min="8732" max="8732" width="0" style="492" hidden="1" customWidth="1"/>
    <col min="8733" max="8733" width="3.7109375" style="492" customWidth="1"/>
    <col min="8734" max="8734" width="11.140625" style="492" bestFit="1" customWidth="1"/>
    <col min="8735" max="8967" width="10.5703125" style="492"/>
    <col min="8968" max="8975" width="0" style="492" hidden="1" customWidth="1"/>
    <col min="8976" max="8978" width="3.7109375" style="492" customWidth="1"/>
    <col min="8979" max="8979" width="12.7109375" style="492" customWidth="1"/>
    <col min="8980" max="8980" width="47.42578125" style="492" customWidth="1"/>
    <col min="8981" max="8984" width="0" style="492" hidden="1" customWidth="1"/>
    <col min="8985" max="8985" width="11.7109375" style="492" customWidth="1"/>
    <col min="8986" max="8986" width="6.42578125" style="492" bestFit="1" customWidth="1"/>
    <col min="8987" max="8987" width="11.7109375" style="492" customWidth="1"/>
    <col min="8988" max="8988" width="0" style="492" hidden="1" customWidth="1"/>
    <col min="8989" max="8989" width="3.7109375" style="492" customWidth="1"/>
    <col min="8990" max="8990" width="11.140625" style="492" bestFit="1" customWidth="1"/>
    <col min="8991" max="9223" width="10.5703125" style="492"/>
    <col min="9224" max="9231" width="0" style="492" hidden="1" customWidth="1"/>
    <col min="9232" max="9234" width="3.7109375" style="492" customWidth="1"/>
    <col min="9235" max="9235" width="12.7109375" style="492" customWidth="1"/>
    <col min="9236" max="9236" width="47.42578125" style="492" customWidth="1"/>
    <col min="9237" max="9240" width="0" style="492" hidden="1" customWidth="1"/>
    <col min="9241" max="9241" width="11.7109375" style="492" customWidth="1"/>
    <col min="9242" max="9242" width="6.42578125" style="492" bestFit="1" customWidth="1"/>
    <col min="9243" max="9243" width="11.7109375" style="492" customWidth="1"/>
    <col min="9244" max="9244" width="0" style="492" hidden="1" customWidth="1"/>
    <col min="9245" max="9245" width="3.7109375" style="492" customWidth="1"/>
    <col min="9246" max="9246" width="11.140625" style="492" bestFit="1" customWidth="1"/>
    <col min="9247" max="9479" width="10.5703125" style="492"/>
    <col min="9480" max="9487" width="0" style="492" hidden="1" customWidth="1"/>
    <col min="9488" max="9490" width="3.7109375" style="492" customWidth="1"/>
    <col min="9491" max="9491" width="12.7109375" style="492" customWidth="1"/>
    <col min="9492" max="9492" width="47.42578125" style="492" customWidth="1"/>
    <col min="9493" max="9496" width="0" style="492" hidden="1" customWidth="1"/>
    <col min="9497" max="9497" width="11.7109375" style="492" customWidth="1"/>
    <col min="9498" max="9498" width="6.42578125" style="492" bestFit="1" customWidth="1"/>
    <col min="9499" max="9499" width="11.7109375" style="492" customWidth="1"/>
    <col min="9500" max="9500" width="0" style="492" hidden="1" customWidth="1"/>
    <col min="9501" max="9501" width="3.7109375" style="492" customWidth="1"/>
    <col min="9502" max="9502" width="11.140625" style="492" bestFit="1" customWidth="1"/>
    <col min="9503" max="9735" width="10.5703125" style="492"/>
    <col min="9736" max="9743" width="0" style="492" hidden="1" customWidth="1"/>
    <col min="9744" max="9746" width="3.7109375" style="492" customWidth="1"/>
    <col min="9747" max="9747" width="12.7109375" style="492" customWidth="1"/>
    <col min="9748" max="9748" width="47.42578125" style="492" customWidth="1"/>
    <col min="9749" max="9752" width="0" style="492" hidden="1" customWidth="1"/>
    <col min="9753" max="9753" width="11.7109375" style="492" customWidth="1"/>
    <col min="9754" max="9754" width="6.42578125" style="492" bestFit="1" customWidth="1"/>
    <col min="9755" max="9755" width="11.7109375" style="492" customWidth="1"/>
    <col min="9756" max="9756" width="0" style="492" hidden="1" customWidth="1"/>
    <col min="9757" max="9757" width="3.7109375" style="492" customWidth="1"/>
    <col min="9758" max="9758" width="11.140625" style="492" bestFit="1" customWidth="1"/>
    <col min="9759" max="9991" width="10.5703125" style="492"/>
    <col min="9992" max="9999" width="0" style="492" hidden="1" customWidth="1"/>
    <col min="10000" max="10002" width="3.7109375" style="492" customWidth="1"/>
    <col min="10003" max="10003" width="12.7109375" style="492" customWidth="1"/>
    <col min="10004" max="10004" width="47.42578125" style="492" customWidth="1"/>
    <col min="10005" max="10008" width="0" style="492" hidden="1" customWidth="1"/>
    <col min="10009" max="10009" width="11.7109375" style="492" customWidth="1"/>
    <col min="10010" max="10010" width="6.42578125" style="492" bestFit="1" customWidth="1"/>
    <col min="10011" max="10011" width="11.7109375" style="492" customWidth="1"/>
    <col min="10012" max="10012" width="0" style="492" hidden="1" customWidth="1"/>
    <col min="10013" max="10013" width="3.7109375" style="492" customWidth="1"/>
    <col min="10014" max="10014" width="11.140625" style="492" bestFit="1" customWidth="1"/>
    <col min="10015" max="10247" width="10.5703125" style="492"/>
    <col min="10248" max="10255" width="0" style="492" hidden="1" customWidth="1"/>
    <col min="10256" max="10258" width="3.7109375" style="492" customWidth="1"/>
    <col min="10259" max="10259" width="12.7109375" style="492" customWidth="1"/>
    <col min="10260" max="10260" width="47.42578125" style="492" customWidth="1"/>
    <col min="10261" max="10264" width="0" style="492" hidden="1" customWidth="1"/>
    <col min="10265" max="10265" width="11.7109375" style="492" customWidth="1"/>
    <col min="10266" max="10266" width="6.42578125" style="492" bestFit="1" customWidth="1"/>
    <col min="10267" max="10267" width="11.7109375" style="492" customWidth="1"/>
    <col min="10268" max="10268" width="0" style="492" hidden="1" customWidth="1"/>
    <col min="10269" max="10269" width="3.7109375" style="492" customWidth="1"/>
    <col min="10270" max="10270" width="11.140625" style="492" bestFit="1" customWidth="1"/>
    <col min="10271" max="10503" width="10.5703125" style="492"/>
    <col min="10504" max="10511" width="0" style="492" hidden="1" customWidth="1"/>
    <col min="10512" max="10514" width="3.7109375" style="492" customWidth="1"/>
    <col min="10515" max="10515" width="12.7109375" style="492" customWidth="1"/>
    <col min="10516" max="10516" width="47.42578125" style="492" customWidth="1"/>
    <col min="10517" max="10520" width="0" style="492" hidden="1" customWidth="1"/>
    <col min="10521" max="10521" width="11.7109375" style="492" customWidth="1"/>
    <col min="10522" max="10522" width="6.42578125" style="492" bestFit="1" customWidth="1"/>
    <col min="10523" max="10523" width="11.7109375" style="492" customWidth="1"/>
    <col min="10524" max="10524" width="0" style="492" hidden="1" customWidth="1"/>
    <col min="10525" max="10525" width="3.7109375" style="492" customWidth="1"/>
    <col min="10526" max="10526" width="11.140625" style="492" bestFit="1" customWidth="1"/>
    <col min="10527" max="10759" width="10.5703125" style="492"/>
    <col min="10760" max="10767" width="0" style="492" hidden="1" customWidth="1"/>
    <col min="10768" max="10770" width="3.7109375" style="492" customWidth="1"/>
    <col min="10771" max="10771" width="12.7109375" style="492" customWidth="1"/>
    <col min="10772" max="10772" width="47.42578125" style="492" customWidth="1"/>
    <col min="10773" max="10776" width="0" style="492" hidden="1" customWidth="1"/>
    <col min="10777" max="10777" width="11.7109375" style="492" customWidth="1"/>
    <col min="10778" max="10778" width="6.42578125" style="492" bestFit="1" customWidth="1"/>
    <col min="10779" max="10779" width="11.7109375" style="492" customWidth="1"/>
    <col min="10780" max="10780" width="0" style="492" hidden="1" customWidth="1"/>
    <col min="10781" max="10781" width="3.7109375" style="492" customWidth="1"/>
    <col min="10782" max="10782" width="11.140625" style="492" bestFit="1" customWidth="1"/>
    <col min="10783" max="11015" width="10.5703125" style="492"/>
    <col min="11016" max="11023" width="0" style="492" hidden="1" customWidth="1"/>
    <col min="11024" max="11026" width="3.7109375" style="492" customWidth="1"/>
    <col min="11027" max="11027" width="12.7109375" style="492" customWidth="1"/>
    <col min="11028" max="11028" width="47.42578125" style="492" customWidth="1"/>
    <col min="11029" max="11032" width="0" style="492" hidden="1" customWidth="1"/>
    <col min="11033" max="11033" width="11.7109375" style="492" customWidth="1"/>
    <col min="11034" max="11034" width="6.42578125" style="492" bestFit="1" customWidth="1"/>
    <col min="11035" max="11035" width="11.7109375" style="492" customWidth="1"/>
    <col min="11036" max="11036" width="0" style="492" hidden="1" customWidth="1"/>
    <col min="11037" max="11037" width="3.7109375" style="492" customWidth="1"/>
    <col min="11038" max="11038" width="11.140625" style="492" bestFit="1" customWidth="1"/>
    <col min="11039" max="11271" width="10.5703125" style="492"/>
    <col min="11272" max="11279" width="0" style="492" hidden="1" customWidth="1"/>
    <col min="11280" max="11282" width="3.7109375" style="492" customWidth="1"/>
    <col min="11283" max="11283" width="12.7109375" style="492" customWidth="1"/>
    <col min="11284" max="11284" width="47.42578125" style="492" customWidth="1"/>
    <col min="11285" max="11288" width="0" style="492" hidden="1" customWidth="1"/>
    <col min="11289" max="11289" width="11.7109375" style="492" customWidth="1"/>
    <col min="11290" max="11290" width="6.42578125" style="492" bestFit="1" customWidth="1"/>
    <col min="11291" max="11291" width="11.7109375" style="492" customWidth="1"/>
    <col min="11292" max="11292" width="0" style="492" hidden="1" customWidth="1"/>
    <col min="11293" max="11293" width="3.7109375" style="492" customWidth="1"/>
    <col min="11294" max="11294" width="11.140625" style="492" bestFit="1" customWidth="1"/>
    <col min="11295" max="11527" width="10.5703125" style="492"/>
    <col min="11528" max="11535" width="0" style="492" hidden="1" customWidth="1"/>
    <col min="11536" max="11538" width="3.7109375" style="492" customWidth="1"/>
    <col min="11539" max="11539" width="12.7109375" style="492" customWidth="1"/>
    <col min="11540" max="11540" width="47.42578125" style="492" customWidth="1"/>
    <col min="11541" max="11544" width="0" style="492" hidden="1" customWidth="1"/>
    <col min="11545" max="11545" width="11.7109375" style="492" customWidth="1"/>
    <col min="11546" max="11546" width="6.42578125" style="492" bestFit="1" customWidth="1"/>
    <col min="11547" max="11547" width="11.7109375" style="492" customWidth="1"/>
    <col min="11548" max="11548" width="0" style="492" hidden="1" customWidth="1"/>
    <col min="11549" max="11549" width="3.7109375" style="492" customWidth="1"/>
    <col min="11550" max="11550" width="11.140625" style="492" bestFit="1" customWidth="1"/>
    <col min="11551" max="11783" width="10.5703125" style="492"/>
    <col min="11784" max="11791" width="0" style="492" hidden="1" customWidth="1"/>
    <col min="11792" max="11794" width="3.7109375" style="492" customWidth="1"/>
    <col min="11795" max="11795" width="12.7109375" style="492" customWidth="1"/>
    <col min="11796" max="11796" width="47.42578125" style="492" customWidth="1"/>
    <col min="11797" max="11800" width="0" style="492" hidden="1" customWidth="1"/>
    <col min="11801" max="11801" width="11.7109375" style="492" customWidth="1"/>
    <col min="11802" max="11802" width="6.42578125" style="492" bestFit="1" customWidth="1"/>
    <col min="11803" max="11803" width="11.7109375" style="492" customWidth="1"/>
    <col min="11804" max="11804" width="0" style="492" hidden="1" customWidth="1"/>
    <col min="11805" max="11805" width="3.7109375" style="492" customWidth="1"/>
    <col min="11806" max="11806" width="11.140625" style="492" bestFit="1" customWidth="1"/>
    <col min="11807" max="12039" width="10.5703125" style="492"/>
    <col min="12040" max="12047" width="0" style="492" hidden="1" customWidth="1"/>
    <col min="12048" max="12050" width="3.7109375" style="492" customWidth="1"/>
    <col min="12051" max="12051" width="12.7109375" style="492" customWidth="1"/>
    <col min="12052" max="12052" width="47.42578125" style="492" customWidth="1"/>
    <col min="12053" max="12056" width="0" style="492" hidden="1" customWidth="1"/>
    <col min="12057" max="12057" width="11.7109375" style="492" customWidth="1"/>
    <col min="12058" max="12058" width="6.42578125" style="492" bestFit="1" customWidth="1"/>
    <col min="12059" max="12059" width="11.7109375" style="492" customWidth="1"/>
    <col min="12060" max="12060" width="0" style="492" hidden="1" customWidth="1"/>
    <col min="12061" max="12061" width="3.7109375" style="492" customWidth="1"/>
    <col min="12062" max="12062" width="11.140625" style="492" bestFit="1" customWidth="1"/>
    <col min="12063" max="12295" width="10.5703125" style="492"/>
    <col min="12296" max="12303" width="0" style="492" hidden="1" customWidth="1"/>
    <col min="12304" max="12306" width="3.7109375" style="492" customWidth="1"/>
    <col min="12307" max="12307" width="12.7109375" style="492" customWidth="1"/>
    <col min="12308" max="12308" width="47.42578125" style="492" customWidth="1"/>
    <col min="12309" max="12312" width="0" style="492" hidden="1" customWidth="1"/>
    <col min="12313" max="12313" width="11.7109375" style="492" customWidth="1"/>
    <col min="12314" max="12314" width="6.42578125" style="492" bestFit="1" customWidth="1"/>
    <col min="12315" max="12315" width="11.7109375" style="492" customWidth="1"/>
    <col min="12316" max="12316" width="0" style="492" hidden="1" customWidth="1"/>
    <col min="12317" max="12317" width="3.7109375" style="492" customWidth="1"/>
    <col min="12318" max="12318" width="11.140625" style="492" bestFit="1" customWidth="1"/>
    <col min="12319" max="12551" width="10.5703125" style="492"/>
    <col min="12552" max="12559" width="0" style="492" hidden="1" customWidth="1"/>
    <col min="12560" max="12562" width="3.7109375" style="492" customWidth="1"/>
    <col min="12563" max="12563" width="12.7109375" style="492" customWidth="1"/>
    <col min="12564" max="12564" width="47.42578125" style="492" customWidth="1"/>
    <col min="12565" max="12568" width="0" style="492" hidden="1" customWidth="1"/>
    <col min="12569" max="12569" width="11.7109375" style="492" customWidth="1"/>
    <col min="12570" max="12570" width="6.42578125" style="492" bestFit="1" customWidth="1"/>
    <col min="12571" max="12571" width="11.7109375" style="492" customWidth="1"/>
    <col min="12572" max="12572" width="0" style="492" hidden="1" customWidth="1"/>
    <col min="12573" max="12573" width="3.7109375" style="492" customWidth="1"/>
    <col min="12574" max="12574" width="11.140625" style="492" bestFit="1" customWidth="1"/>
    <col min="12575" max="12807" width="10.5703125" style="492"/>
    <col min="12808" max="12815" width="0" style="492" hidden="1" customWidth="1"/>
    <col min="12816" max="12818" width="3.7109375" style="492" customWidth="1"/>
    <col min="12819" max="12819" width="12.7109375" style="492" customWidth="1"/>
    <col min="12820" max="12820" width="47.42578125" style="492" customWidth="1"/>
    <col min="12821" max="12824" width="0" style="492" hidden="1" customWidth="1"/>
    <col min="12825" max="12825" width="11.7109375" style="492" customWidth="1"/>
    <col min="12826" max="12826" width="6.42578125" style="492" bestFit="1" customWidth="1"/>
    <col min="12827" max="12827" width="11.7109375" style="492" customWidth="1"/>
    <col min="12828" max="12828" width="0" style="492" hidden="1" customWidth="1"/>
    <col min="12829" max="12829" width="3.7109375" style="492" customWidth="1"/>
    <col min="12830" max="12830" width="11.140625" style="492" bestFit="1" customWidth="1"/>
    <col min="12831" max="13063" width="10.5703125" style="492"/>
    <col min="13064" max="13071" width="0" style="492" hidden="1" customWidth="1"/>
    <col min="13072" max="13074" width="3.7109375" style="492" customWidth="1"/>
    <col min="13075" max="13075" width="12.7109375" style="492" customWidth="1"/>
    <col min="13076" max="13076" width="47.42578125" style="492" customWidth="1"/>
    <col min="13077" max="13080" width="0" style="492" hidden="1" customWidth="1"/>
    <col min="13081" max="13081" width="11.7109375" style="492" customWidth="1"/>
    <col min="13082" max="13082" width="6.42578125" style="492" bestFit="1" customWidth="1"/>
    <col min="13083" max="13083" width="11.7109375" style="492" customWidth="1"/>
    <col min="13084" max="13084" width="0" style="492" hidden="1" customWidth="1"/>
    <col min="13085" max="13085" width="3.7109375" style="492" customWidth="1"/>
    <col min="13086" max="13086" width="11.140625" style="492" bestFit="1" customWidth="1"/>
    <col min="13087" max="13319" width="10.5703125" style="492"/>
    <col min="13320" max="13327" width="0" style="492" hidden="1" customWidth="1"/>
    <col min="13328" max="13330" width="3.7109375" style="492" customWidth="1"/>
    <col min="13331" max="13331" width="12.7109375" style="492" customWidth="1"/>
    <col min="13332" max="13332" width="47.42578125" style="492" customWidth="1"/>
    <col min="13333" max="13336" width="0" style="492" hidden="1" customWidth="1"/>
    <col min="13337" max="13337" width="11.7109375" style="492" customWidth="1"/>
    <col min="13338" max="13338" width="6.42578125" style="492" bestFit="1" customWidth="1"/>
    <col min="13339" max="13339" width="11.7109375" style="492" customWidth="1"/>
    <col min="13340" max="13340" width="0" style="492" hidden="1" customWidth="1"/>
    <col min="13341" max="13341" width="3.7109375" style="492" customWidth="1"/>
    <col min="13342" max="13342" width="11.140625" style="492" bestFit="1" customWidth="1"/>
    <col min="13343" max="13575" width="10.5703125" style="492"/>
    <col min="13576" max="13583" width="0" style="492" hidden="1" customWidth="1"/>
    <col min="13584" max="13586" width="3.7109375" style="492" customWidth="1"/>
    <col min="13587" max="13587" width="12.7109375" style="492" customWidth="1"/>
    <col min="13588" max="13588" width="47.42578125" style="492" customWidth="1"/>
    <col min="13589" max="13592" width="0" style="492" hidden="1" customWidth="1"/>
    <col min="13593" max="13593" width="11.7109375" style="492" customWidth="1"/>
    <col min="13594" max="13594" width="6.42578125" style="492" bestFit="1" customWidth="1"/>
    <col min="13595" max="13595" width="11.7109375" style="492" customWidth="1"/>
    <col min="13596" max="13596" width="0" style="492" hidden="1" customWidth="1"/>
    <col min="13597" max="13597" width="3.7109375" style="492" customWidth="1"/>
    <col min="13598" max="13598" width="11.140625" style="492" bestFit="1" customWidth="1"/>
    <col min="13599" max="13831" width="10.5703125" style="492"/>
    <col min="13832" max="13839" width="0" style="492" hidden="1" customWidth="1"/>
    <col min="13840" max="13842" width="3.7109375" style="492" customWidth="1"/>
    <col min="13843" max="13843" width="12.7109375" style="492" customWidth="1"/>
    <col min="13844" max="13844" width="47.42578125" style="492" customWidth="1"/>
    <col min="13845" max="13848" width="0" style="492" hidden="1" customWidth="1"/>
    <col min="13849" max="13849" width="11.7109375" style="492" customWidth="1"/>
    <col min="13850" max="13850" width="6.42578125" style="492" bestFit="1" customWidth="1"/>
    <col min="13851" max="13851" width="11.7109375" style="492" customWidth="1"/>
    <col min="13852" max="13852" width="0" style="492" hidden="1" customWidth="1"/>
    <col min="13853" max="13853" width="3.7109375" style="492" customWidth="1"/>
    <col min="13854" max="13854" width="11.140625" style="492" bestFit="1" customWidth="1"/>
    <col min="13855" max="14087" width="10.5703125" style="492"/>
    <col min="14088" max="14095" width="0" style="492" hidden="1" customWidth="1"/>
    <col min="14096" max="14098" width="3.7109375" style="492" customWidth="1"/>
    <col min="14099" max="14099" width="12.7109375" style="492" customWidth="1"/>
    <col min="14100" max="14100" width="47.42578125" style="492" customWidth="1"/>
    <col min="14101" max="14104" width="0" style="492" hidden="1" customWidth="1"/>
    <col min="14105" max="14105" width="11.7109375" style="492" customWidth="1"/>
    <col min="14106" max="14106" width="6.42578125" style="492" bestFit="1" customWidth="1"/>
    <col min="14107" max="14107" width="11.7109375" style="492" customWidth="1"/>
    <col min="14108" max="14108" width="0" style="492" hidden="1" customWidth="1"/>
    <col min="14109" max="14109" width="3.7109375" style="492" customWidth="1"/>
    <col min="14110" max="14110" width="11.140625" style="492" bestFit="1" customWidth="1"/>
    <col min="14111" max="14343" width="10.5703125" style="492"/>
    <col min="14344" max="14351" width="0" style="492" hidden="1" customWidth="1"/>
    <col min="14352" max="14354" width="3.7109375" style="492" customWidth="1"/>
    <col min="14355" max="14355" width="12.7109375" style="492" customWidth="1"/>
    <col min="14356" max="14356" width="47.42578125" style="492" customWidth="1"/>
    <col min="14357" max="14360" width="0" style="492" hidden="1" customWidth="1"/>
    <col min="14361" max="14361" width="11.7109375" style="492" customWidth="1"/>
    <col min="14362" max="14362" width="6.42578125" style="492" bestFit="1" customWidth="1"/>
    <col min="14363" max="14363" width="11.7109375" style="492" customWidth="1"/>
    <col min="14364" max="14364" width="0" style="492" hidden="1" customWidth="1"/>
    <col min="14365" max="14365" width="3.7109375" style="492" customWidth="1"/>
    <col min="14366" max="14366" width="11.140625" style="492" bestFit="1" customWidth="1"/>
    <col min="14367" max="14599" width="10.5703125" style="492"/>
    <col min="14600" max="14607" width="0" style="492" hidden="1" customWidth="1"/>
    <col min="14608" max="14610" width="3.7109375" style="492" customWidth="1"/>
    <col min="14611" max="14611" width="12.7109375" style="492" customWidth="1"/>
    <col min="14612" max="14612" width="47.42578125" style="492" customWidth="1"/>
    <col min="14613" max="14616" width="0" style="492" hidden="1" customWidth="1"/>
    <col min="14617" max="14617" width="11.7109375" style="492" customWidth="1"/>
    <col min="14618" max="14618" width="6.42578125" style="492" bestFit="1" customWidth="1"/>
    <col min="14619" max="14619" width="11.7109375" style="492" customWidth="1"/>
    <col min="14620" max="14620" width="0" style="492" hidden="1" customWidth="1"/>
    <col min="14621" max="14621" width="3.7109375" style="492" customWidth="1"/>
    <col min="14622" max="14622" width="11.140625" style="492" bestFit="1" customWidth="1"/>
    <col min="14623" max="14855" width="10.5703125" style="492"/>
    <col min="14856" max="14863" width="0" style="492" hidden="1" customWidth="1"/>
    <col min="14864" max="14866" width="3.7109375" style="492" customWidth="1"/>
    <col min="14867" max="14867" width="12.7109375" style="492" customWidth="1"/>
    <col min="14868" max="14868" width="47.42578125" style="492" customWidth="1"/>
    <col min="14869" max="14872" width="0" style="492" hidden="1" customWidth="1"/>
    <col min="14873" max="14873" width="11.7109375" style="492" customWidth="1"/>
    <col min="14874" max="14874" width="6.42578125" style="492" bestFit="1" customWidth="1"/>
    <col min="14875" max="14875" width="11.7109375" style="492" customWidth="1"/>
    <col min="14876" max="14876" width="0" style="492" hidden="1" customWidth="1"/>
    <col min="14877" max="14877" width="3.7109375" style="492" customWidth="1"/>
    <col min="14878" max="14878" width="11.140625" style="492" bestFit="1" customWidth="1"/>
    <col min="14879" max="15111" width="10.5703125" style="492"/>
    <col min="15112" max="15119" width="0" style="492" hidden="1" customWidth="1"/>
    <col min="15120" max="15122" width="3.7109375" style="492" customWidth="1"/>
    <col min="15123" max="15123" width="12.7109375" style="492" customWidth="1"/>
    <col min="15124" max="15124" width="47.42578125" style="492" customWidth="1"/>
    <col min="15125" max="15128" width="0" style="492" hidden="1" customWidth="1"/>
    <col min="15129" max="15129" width="11.7109375" style="492" customWidth="1"/>
    <col min="15130" max="15130" width="6.42578125" style="492" bestFit="1" customWidth="1"/>
    <col min="15131" max="15131" width="11.7109375" style="492" customWidth="1"/>
    <col min="15132" max="15132" width="0" style="492" hidden="1" customWidth="1"/>
    <col min="15133" max="15133" width="3.7109375" style="492" customWidth="1"/>
    <col min="15134" max="15134" width="11.140625" style="492" bestFit="1" customWidth="1"/>
    <col min="15135" max="15367" width="10.5703125" style="492"/>
    <col min="15368" max="15375" width="0" style="492" hidden="1" customWidth="1"/>
    <col min="15376" max="15378" width="3.7109375" style="492" customWidth="1"/>
    <col min="15379" max="15379" width="12.7109375" style="492" customWidth="1"/>
    <col min="15380" max="15380" width="47.42578125" style="492" customWidth="1"/>
    <col min="15381" max="15384" width="0" style="492" hidden="1" customWidth="1"/>
    <col min="15385" max="15385" width="11.7109375" style="492" customWidth="1"/>
    <col min="15386" max="15386" width="6.42578125" style="492" bestFit="1" customWidth="1"/>
    <col min="15387" max="15387" width="11.7109375" style="492" customWidth="1"/>
    <col min="15388" max="15388" width="0" style="492" hidden="1" customWidth="1"/>
    <col min="15389" max="15389" width="3.7109375" style="492" customWidth="1"/>
    <col min="15390" max="15390" width="11.140625" style="492" bestFit="1" customWidth="1"/>
    <col min="15391" max="15623" width="10.5703125" style="492"/>
    <col min="15624" max="15631" width="0" style="492" hidden="1" customWidth="1"/>
    <col min="15632" max="15634" width="3.7109375" style="492" customWidth="1"/>
    <col min="15635" max="15635" width="12.7109375" style="492" customWidth="1"/>
    <col min="15636" max="15636" width="47.42578125" style="492" customWidth="1"/>
    <col min="15637" max="15640" width="0" style="492" hidden="1" customWidth="1"/>
    <col min="15641" max="15641" width="11.7109375" style="492" customWidth="1"/>
    <col min="15642" max="15642" width="6.42578125" style="492" bestFit="1" customWidth="1"/>
    <col min="15643" max="15643" width="11.7109375" style="492" customWidth="1"/>
    <col min="15644" max="15644" width="0" style="492" hidden="1" customWidth="1"/>
    <col min="15645" max="15645" width="3.7109375" style="492" customWidth="1"/>
    <col min="15646" max="15646" width="11.140625" style="492" bestFit="1" customWidth="1"/>
    <col min="15647" max="15879" width="10.5703125" style="492"/>
    <col min="15880" max="15887" width="0" style="492" hidden="1" customWidth="1"/>
    <col min="15888" max="15890" width="3.7109375" style="492" customWidth="1"/>
    <col min="15891" max="15891" width="12.7109375" style="492" customWidth="1"/>
    <col min="15892" max="15892" width="47.42578125" style="492" customWidth="1"/>
    <col min="15893" max="15896" width="0" style="492" hidden="1" customWidth="1"/>
    <col min="15897" max="15897" width="11.7109375" style="492" customWidth="1"/>
    <col min="15898" max="15898" width="6.42578125" style="492" bestFit="1" customWidth="1"/>
    <col min="15899" max="15899" width="11.7109375" style="492" customWidth="1"/>
    <col min="15900" max="15900" width="0" style="492" hidden="1" customWidth="1"/>
    <col min="15901" max="15901" width="3.7109375" style="492" customWidth="1"/>
    <col min="15902" max="15902" width="11.140625" style="492" bestFit="1" customWidth="1"/>
    <col min="15903" max="16135" width="10.5703125" style="492"/>
    <col min="16136" max="16143" width="0" style="492" hidden="1" customWidth="1"/>
    <col min="16144" max="16146" width="3.7109375" style="492" customWidth="1"/>
    <col min="16147" max="16147" width="12.7109375" style="492" customWidth="1"/>
    <col min="16148" max="16148" width="47.42578125" style="492" customWidth="1"/>
    <col min="16149" max="16152" width="0" style="492" hidden="1" customWidth="1"/>
    <col min="16153" max="16153" width="11.7109375" style="492" customWidth="1"/>
    <col min="16154" max="16154" width="6.42578125" style="492" bestFit="1" customWidth="1"/>
    <col min="16155" max="16155" width="11.7109375" style="492" customWidth="1"/>
    <col min="16156" max="16156" width="0" style="492" hidden="1" customWidth="1"/>
    <col min="16157" max="16157" width="3.7109375" style="492" customWidth="1"/>
    <col min="16158" max="16158" width="11.140625" style="492" bestFit="1" customWidth="1"/>
    <col min="16159" max="16384" width="10.5703125" style="492"/>
  </cols>
  <sheetData>
    <row r="1" spans="1:42" ht="14.25" hidden="1" customHeight="1"/>
    <row r="2" spans="1:42" ht="14.25" hidden="1" customHeight="1"/>
    <row r="3" spans="1:42" ht="14.25" hidden="1" customHeight="1"/>
    <row r="4" spans="1:42" ht="3" customHeight="1">
      <c r="J4" s="498"/>
      <c r="K4" s="498"/>
      <c r="L4" s="493"/>
      <c r="M4" s="493"/>
      <c r="N4" s="493"/>
      <c r="O4" s="501"/>
      <c r="P4" s="501"/>
      <c r="Q4" s="501"/>
      <c r="R4" s="501"/>
      <c r="S4" s="501"/>
      <c r="T4" s="501"/>
      <c r="U4" s="493"/>
      <c r="V4" s="945"/>
      <c r="W4" s="945"/>
      <c r="X4" s="945"/>
      <c r="Y4" s="945"/>
      <c r="Z4" s="945"/>
      <c r="AA4" s="945"/>
      <c r="AB4" s="1069"/>
    </row>
    <row r="5" spans="1:42" ht="22.5" customHeight="1">
      <c r="J5" s="498"/>
      <c r="K5" s="498"/>
      <c r="L5" s="1313" t="s">
        <v>731</v>
      </c>
      <c r="M5" s="1313"/>
      <c r="N5" s="1313"/>
      <c r="O5" s="1313"/>
      <c r="P5" s="1313"/>
      <c r="Q5" s="1313"/>
      <c r="R5" s="1313"/>
      <c r="S5" s="1313"/>
      <c r="T5" s="1313"/>
      <c r="U5" s="547"/>
      <c r="V5" s="547"/>
      <c r="W5" s="547"/>
      <c r="X5" s="547"/>
      <c r="Y5" s="547"/>
      <c r="Z5" s="547"/>
      <c r="AA5" s="547"/>
      <c r="AB5" s="547"/>
    </row>
    <row r="6" spans="1:42" ht="3" customHeight="1">
      <c r="J6" s="498"/>
      <c r="K6" s="498"/>
      <c r="L6" s="493"/>
      <c r="M6" s="493"/>
      <c r="N6" s="493"/>
      <c r="O6" s="497"/>
      <c r="P6" s="497"/>
      <c r="Q6" s="497"/>
      <c r="R6" s="497"/>
      <c r="S6" s="497"/>
      <c r="T6" s="497"/>
      <c r="U6" s="493"/>
      <c r="V6" s="1073"/>
      <c r="W6" s="1073"/>
      <c r="X6" s="1073"/>
      <c r="Y6" s="1073"/>
      <c r="Z6" s="1073"/>
      <c r="AA6" s="1073"/>
      <c r="AB6" s="1069"/>
    </row>
    <row r="7" spans="1:42" s="745" customFormat="1" ht="11.25" hidden="1">
      <c r="A7" s="1117"/>
      <c r="B7" s="1117"/>
      <c r="C7" s="1117"/>
      <c r="D7" s="1117"/>
      <c r="E7" s="1117"/>
      <c r="F7" s="1117"/>
      <c r="G7" s="1117"/>
      <c r="H7" s="1117"/>
      <c r="L7" s="1167"/>
      <c r="M7" s="1040"/>
      <c r="O7" s="1315"/>
      <c r="P7" s="1315"/>
      <c r="Q7" s="1315"/>
      <c r="R7" s="1315"/>
      <c r="S7" s="1315"/>
      <c r="T7" s="1315"/>
      <c r="U7" s="779"/>
      <c r="V7"/>
      <c r="W7"/>
      <c r="X7"/>
      <c r="Y7"/>
      <c r="Z7"/>
      <c r="AA7"/>
      <c r="AB7"/>
      <c r="AC7" s="779"/>
      <c r="AE7" s="1117"/>
      <c r="AF7" s="1117"/>
      <c r="AG7" s="1117"/>
      <c r="AH7" s="1117"/>
      <c r="AI7" s="1117"/>
    </row>
    <row r="8" spans="1:42"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634"/>
      <c r="V8"/>
      <c r="W8"/>
      <c r="X8"/>
      <c r="Y8"/>
      <c r="Z8"/>
      <c r="AA8"/>
      <c r="AB8"/>
      <c r="AE8" s="558"/>
      <c r="AF8" s="558"/>
      <c r="AG8" s="558"/>
      <c r="AH8" s="558"/>
      <c r="AI8" s="558"/>
      <c r="AJ8" s="558"/>
      <c r="AK8" s="558"/>
      <c r="AL8" s="558"/>
      <c r="AM8" s="558"/>
      <c r="AN8" s="558"/>
      <c r="AO8" s="558"/>
      <c r="AP8" s="558"/>
    </row>
    <row r="9" spans="1:42"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634"/>
      <c r="V9"/>
      <c r="W9"/>
      <c r="X9"/>
      <c r="Y9"/>
      <c r="Z9"/>
      <c r="AA9"/>
      <c r="AB9"/>
      <c r="AE9" s="558"/>
      <c r="AF9" s="558"/>
      <c r="AG9" s="558"/>
      <c r="AH9" s="558"/>
      <c r="AI9" s="558"/>
      <c r="AJ9" s="558"/>
      <c r="AK9" s="558"/>
      <c r="AL9" s="558"/>
      <c r="AM9" s="558"/>
      <c r="AN9" s="558"/>
      <c r="AO9" s="558"/>
      <c r="AP9" s="558"/>
    </row>
    <row r="10" spans="1:42" s="745" customFormat="1" ht="11.25" hidden="1">
      <c r="A10" s="1117"/>
      <c r="B10" s="1117"/>
      <c r="C10" s="1117"/>
      <c r="D10" s="1117"/>
      <c r="E10" s="1117"/>
      <c r="F10" s="1117"/>
      <c r="G10" s="1117"/>
      <c r="H10" s="1117"/>
      <c r="L10" s="1167"/>
      <c r="M10" s="1040"/>
      <c r="O10" s="1315"/>
      <c r="P10" s="1315"/>
      <c r="Q10" s="1315"/>
      <c r="R10" s="1315"/>
      <c r="S10" s="1315"/>
      <c r="T10" s="1315"/>
      <c r="U10" s="779"/>
      <c r="V10"/>
      <c r="W10"/>
      <c r="X10"/>
      <c r="Y10"/>
      <c r="Z10"/>
      <c r="AA10"/>
      <c r="AB10"/>
      <c r="AC10" s="779"/>
      <c r="AE10" s="1117"/>
      <c r="AF10" s="1117"/>
      <c r="AG10" s="1117"/>
      <c r="AH10" s="1117"/>
      <c r="AI10" s="1117"/>
    </row>
    <row r="11" spans="1:42" s="538" customFormat="1" ht="11.25" hidden="1" customHeight="1">
      <c r="A11" s="558"/>
      <c r="B11" s="558"/>
      <c r="C11" s="558"/>
      <c r="D11" s="558"/>
      <c r="E11" s="558"/>
      <c r="F11" s="558"/>
      <c r="G11" s="558"/>
      <c r="H11" s="558"/>
      <c r="L11" s="1314"/>
      <c r="M11" s="1314"/>
      <c r="N11" s="535"/>
      <c r="O11" s="1328"/>
      <c r="P11" s="1328"/>
      <c r="Q11" s="1328"/>
      <c r="R11" s="1328"/>
      <c r="S11" s="1328"/>
      <c r="T11" s="1328"/>
      <c r="U11" s="556" t="s">
        <v>370</v>
      </c>
      <c r="V11" s="1328"/>
      <c r="W11" s="1328"/>
      <c r="X11" s="1328"/>
      <c r="Y11" s="1328"/>
      <c r="Z11" s="1328"/>
      <c r="AA11" s="1328"/>
      <c r="AB11" s="958" t="s">
        <v>370</v>
      </c>
      <c r="AE11" s="558"/>
      <c r="AF11" s="558"/>
      <c r="AG11" s="558"/>
      <c r="AH11" s="558"/>
      <c r="AI11" s="558"/>
      <c r="AJ11" s="558"/>
      <c r="AK11" s="558"/>
      <c r="AL11" s="558"/>
      <c r="AM11" s="558"/>
      <c r="AN11" s="558"/>
      <c r="AO11" s="558"/>
      <c r="AP11" s="558"/>
    </row>
    <row r="12" spans="1:42">
      <c r="J12" s="498"/>
      <c r="K12" s="498"/>
      <c r="L12" s="493"/>
      <c r="M12" s="493"/>
      <c r="N12" s="493"/>
      <c r="O12" s="1329"/>
      <c r="P12" s="1329"/>
      <c r="Q12" s="1329"/>
      <c r="R12" s="1329"/>
      <c r="S12" s="1329"/>
      <c r="T12" s="1329"/>
      <c r="U12" s="1329"/>
      <c r="V12" s="1329" t="s">
        <v>2241</v>
      </c>
      <c r="W12" s="1329"/>
      <c r="X12" s="1329"/>
      <c r="Y12" s="1329"/>
      <c r="Z12" s="1329"/>
      <c r="AA12" s="1329"/>
      <c r="AB12" s="1329"/>
    </row>
    <row r="13" spans="1:42" ht="14.25" customHeight="1">
      <c r="J13" s="498"/>
      <c r="K13" s="498"/>
      <c r="L13" s="1230" t="s">
        <v>444</v>
      </c>
      <c r="M13" s="1230"/>
      <c r="N13" s="1230"/>
      <c r="O13" s="1230"/>
      <c r="P13" s="1230"/>
      <c r="Q13" s="1230"/>
      <c r="R13" s="1230"/>
      <c r="S13" s="1230"/>
      <c r="T13" s="1230"/>
      <c r="U13" s="1230"/>
      <c r="V13" s="1230"/>
      <c r="W13" s="1230"/>
      <c r="X13" s="1230"/>
      <c r="Y13" s="1230"/>
      <c r="Z13" s="1230"/>
      <c r="AA13" s="1230"/>
      <c r="AB13" s="1230"/>
      <c r="AC13" s="1230"/>
      <c r="AD13" s="1230" t="s">
        <v>445</v>
      </c>
    </row>
    <row r="14" spans="1:42" ht="14.25" customHeight="1">
      <c r="J14" s="498"/>
      <c r="K14" s="498"/>
      <c r="L14" s="1309" t="s">
        <v>90</v>
      </c>
      <c r="M14" s="1309" t="s">
        <v>601</v>
      </c>
      <c r="N14" s="490"/>
      <c r="O14" s="1310" t="s">
        <v>603</v>
      </c>
      <c r="P14" s="1311"/>
      <c r="Q14" s="1311"/>
      <c r="R14" s="1311"/>
      <c r="S14" s="1311"/>
      <c r="T14" s="1312"/>
      <c r="U14" s="1293" t="s">
        <v>338</v>
      </c>
      <c r="V14" s="1310" t="s">
        <v>603</v>
      </c>
      <c r="W14" s="1311"/>
      <c r="X14" s="1311"/>
      <c r="Y14" s="1311"/>
      <c r="Z14" s="1311"/>
      <c r="AA14" s="1312"/>
      <c r="AB14" s="1293" t="s">
        <v>338</v>
      </c>
      <c r="AC14" s="1306" t="s">
        <v>273</v>
      </c>
      <c r="AD14" s="1230"/>
    </row>
    <row r="15" spans="1:42" ht="14.25" customHeight="1">
      <c r="J15" s="498"/>
      <c r="K15" s="498"/>
      <c r="L15" s="1309"/>
      <c r="M15" s="1309"/>
      <c r="N15" s="490"/>
      <c r="O15" s="1296" t="s">
        <v>589</v>
      </c>
      <c r="P15" s="1298"/>
      <c r="Q15" s="1299"/>
      <c r="R15" s="1301" t="s">
        <v>614</v>
      </c>
      <c r="S15" s="1301"/>
      <c r="T15" s="1302"/>
      <c r="U15" s="1294"/>
      <c r="V15" s="1296" t="s">
        <v>589</v>
      </c>
      <c r="W15" s="1298"/>
      <c r="X15" s="1299"/>
      <c r="Y15" s="1301" t="s">
        <v>614</v>
      </c>
      <c r="Z15" s="1301"/>
      <c r="AA15" s="1302"/>
      <c r="AB15" s="1294"/>
      <c r="AC15" s="1307"/>
      <c r="AD15" s="1230"/>
    </row>
    <row r="16" spans="1:42" ht="30" customHeight="1">
      <c r="J16" s="498"/>
      <c r="K16" s="498"/>
      <c r="L16" s="1309"/>
      <c r="M16" s="1309"/>
      <c r="N16" s="489"/>
      <c r="O16" s="1297"/>
      <c r="P16" s="504"/>
      <c r="Q16" s="504"/>
      <c r="R16" s="505" t="s">
        <v>272</v>
      </c>
      <c r="S16" s="1303" t="s">
        <v>271</v>
      </c>
      <c r="T16" s="1304"/>
      <c r="U16" s="1295"/>
      <c r="V16" s="1297"/>
      <c r="W16" s="718"/>
      <c r="X16" s="718"/>
      <c r="Y16" s="1187" t="s">
        <v>272</v>
      </c>
      <c r="Z16" s="1303" t="s">
        <v>271</v>
      </c>
      <c r="AA16" s="1304"/>
      <c r="AB16" s="1295"/>
      <c r="AC16" s="1308"/>
      <c r="AD16" s="1230"/>
    </row>
    <row r="17" spans="1:43">
      <c r="J17" s="498"/>
      <c r="K17" s="537">
        <v>1</v>
      </c>
      <c r="L17" s="615" t="s">
        <v>91</v>
      </c>
      <c r="M17" s="615" t="s">
        <v>47</v>
      </c>
      <c r="N17" s="635" t="s">
        <v>47</v>
      </c>
      <c r="O17" s="616">
        <f ca="1">OFFSET(O17,0,-1)+1</f>
        <v>3</v>
      </c>
      <c r="P17" s="617">
        <f ca="1">OFFSET(P17,0,-1)</f>
        <v>3</v>
      </c>
      <c r="Q17" s="617">
        <f ca="1">OFFSET(Q17,0,-1)</f>
        <v>3</v>
      </c>
      <c r="R17" s="616">
        <f ca="1">OFFSET(R17,0,-1)+1</f>
        <v>4</v>
      </c>
      <c r="S17" s="1292">
        <f ca="1">OFFSET(S17,0,-1)+1</f>
        <v>5</v>
      </c>
      <c r="T17" s="1292"/>
      <c r="U17" s="616">
        <f ca="1">OFFSET(U17,0,-2)+1</f>
        <v>6</v>
      </c>
      <c r="V17" s="1181">
        <f ca="1">OFFSET(V17,0,-1)+1</f>
        <v>7</v>
      </c>
      <c r="W17" s="617">
        <f ca="1">OFFSET(W17,0,-1)</f>
        <v>7</v>
      </c>
      <c r="X17" s="617">
        <f ca="1">OFFSET(X17,0,-1)</f>
        <v>7</v>
      </c>
      <c r="Y17" s="1181">
        <f ca="1">OFFSET(Y17,0,-1)+1</f>
        <v>8</v>
      </c>
      <c r="Z17" s="1292">
        <f ca="1">OFFSET(Z17,0,-1)+1</f>
        <v>9</v>
      </c>
      <c r="AA17" s="1292"/>
      <c r="AB17" s="1181">
        <f ca="1">OFFSET(AB17,0,-2)+1</f>
        <v>10</v>
      </c>
      <c r="AC17" s="617">
        <f ca="1">OFFSET(AC17,0,-1)</f>
        <v>10</v>
      </c>
      <c r="AD17" s="616">
        <f ca="1">OFFSET(AD17,0,-1)+1</f>
        <v>11</v>
      </c>
    </row>
    <row r="18" spans="1:43" ht="22.5">
      <c r="A18" s="1284">
        <v>1</v>
      </c>
      <c r="B18" s="866"/>
      <c r="C18" s="866"/>
      <c r="D18" s="866"/>
      <c r="E18" s="867"/>
      <c r="F18" s="868"/>
      <c r="G18" s="866"/>
      <c r="H18" s="866"/>
      <c r="I18" s="869"/>
      <c r="J18" s="864"/>
      <c r="K18" s="873">
        <v>1</v>
      </c>
      <c r="L18" s="561">
        <f>mergeValue(A18)</f>
        <v>1</v>
      </c>
      <c r="M18" s="609" t="s">
        <v>19</v>
      </c>
      <c r="N18" s="548"/>
      <c r="O18" s="1325" t="str">
        <f>IF('Перечень тарифов'!J31="","","" &amp; 'Перечень тарифов'!J31 &amp; "")</f>
        <v>Тариф на теплоноситель, поставляемый потребителям</v>
      </c>
      <c r="P18" s="1325"/>
      <c r="Q18" s="1325"/>
      <c r="R18" s="1325"/>
      <c r="S18" s="1325"/>
      <c r="T18" s="1325"/>
      <c r="U18" s="1325"/>
      <c r="V18" s="1325"/>
      <c r="W18" s="1325"/>
      <c r="X18" s="1325"/>
      <c r="Y18" s="1325"/>
      <c r="Z18" s="1325"/>
      <c r="AA18" s="1325"/>
      <c r="AB18" s="1325"/>
      <c r="AC18" s="1325"/>
      <c r="AD18" s="598" t="s">
        <v>717</v>
      </c>
    </row>
    <row r="19" spans="1:43" hidden="1">
      <c r="A19" s="1284"/>
      <c r="B19" s="1284">
        <v>1</v>
      </c>
      <c r="C19" s="866"/>
      <c r="D19" s="866"/>
      <c r="E19" s="868"/>
      <c r="F19" s="868"/>
      <c r="G19" s="866"/>
      <c r="H19" s="866"/>
      <c r="I19" s="863"/>
      <c r="J19" s="862"/>
      <c r="K19" s="873">
        <v>1</v>
      </c>
      <c r="L19" s="561" t="str">
        <f>mergeValue(A19) &amp;"."&amp; mergeValue(B19)</f>
        <v>1.1</v>
      </c>
      <c r="M19" s="515"/>
      <c r="N19" s="548"/>
      <c r="O19" s="1325"/>
      <c r="P19" s="1325"/>
      <c r="Q19" s="1325"/>
      <c r="R19" s="1325"/>
      <c r="S19" s="1325"/>
      <c r="T19" s="1325"/>
      <c r="U19" s="1325"/>
      <c r="V19" s="1325"/>
      <c r="W19" s="1325"/>
      <c r="X19" s="1325"/>
      <c r="Y19" s="1325"/>
      <c r="Z19" s="1325"/>
      <c r="AA19" s="1325"/>
      <c r="AB19" s="1325"/>
      <c r="AC19" s="1325"/>
      <c r="AD19" s="598"/>
    </row>
    <row r="20" spans="1:43" hidden="1">
      <c r="A20" s="1284"/>
      <c r="B20" s="1284"/>
      <c r="C20" s="1284">
        <v>1</v>
      </c>
      <c r="D20" s="866"/>
      <c r="E20" s="868"/>
      <c r="F20" s="868"/>
      <c r="G20" s="866"/>
      <c r="H20" s="866"/>
      <c r="I20" s="870"/>
      <c r="J20" s="862"/>
      <c r="K20" s="873">
        <v>1</v>
      </c>
      <c r="L20" s="561" t="str">
        <f>mergeValue(A20) &amp;"."&amp; mergeValue(B20)&amp;"."&amp; mergeValue(C20)</f>
        <v>1.1.1</v>
      </c>
      <c r="M20" s="516"/>
      <c r="N20" s="548"/>
      <c r="O20" s="1325"/>
      <c r="P20" s="1325"/>
      <c r="Q20" s="1325"/>
      <c r="R20" s="1325"/>
      <c r="S20" s="1325"/>
      <c r="T20" s="1325"/>
      <c r="U20" s="1325"/>
      <c r="V20" s="1325"/>
      <c r="W20" s="1325"/>
      <c r="X20" s="1325"/>
      <c r="Y20" s="1325"/>
      <c r="Z20" s="1325"/>
      <c r="AA20" s="1325"/>
      <c r="AB20" s="1325"/>
      <c r="AC20" s="1325"/>
      <c r="AD20" s="598"/>
    </row>
    <row r="21" spans="1:43" hidden="1">
      <c r="A21" s="1284"/>
      <c r="B21" s="1284"/>
      <c r="C21" s="1284"/>
      <c r="D21" s="1284">
        <v>1</v>
      </c>
      <c r="E21" s="868"/>
      <c r="F21" s="868"/>
      <c r="G21" s="866"/>
      <c r="H21" s="866"/>
      <c r="I21" s="1284">
        <v>1</v>
      </c>
      <c r="J21" s="862"/>
      <c r="K21" s="873">
        <v>1</v>
      </c>
      <c r="L21" s="561" t="str">
        <f>mergeValue(A21) &amp;"."&amp; mergeValue(B21)&amp;"."&amp; mergeValue(C21)&amp;"."&amp; mergeValue(D21)</f>
        <v>1.1.1.1</v>
      </c>
      <c r="M21" s="517"/>
      <c r="N21" s="548"/>
      <c r="O21" s="1325"/>
      <c r="P21" s="1325"/>
      <c r="Q21" s="1325"/>
      <c r="R21" s="1325"/>
      <c r="S21" s="1325"/>
      <c r="T21" s="1325"/>
      <c r="U21" s="1325"/>
      <c r="V21" s="1325"/>
      <c r="W21" s="1325"/>
      <c r="X21" s="1325"/>
      <c r="Y21" s="1325"/>
      <c r="Z21" s="1325"/>
      <c r="AA21" s="1325"/>
      <c r="AB21" s="1325"/>
      <c r="AC21" s="1325"/>
      <c r="AD21" s="598"/>
    </row>
    <row r="22" spans="1:43" ht="11.25" hidden="1" customHeight="1">
      <c r="A22" s="1284"/>
      <c r="B22" s="1284"/>
      <c r="C22" s="1284"/>
      <c r="D22" s="1284"/>
      <c r="E22" s="1284">
        <v>1</v>
      </c>
      <c r="F22" s="868"/>
      <c r="G22" s="866"/>
      <c r="H22" s="866"/>
      <c r="I22" s="1284"/>
      <c r="J22" s="868"/>
      <c r="K22" s="873">
        <v>1</v>
      </c>
      <c r="L22" s="561"/>
      <c r="M22" s="523"/>
      <c r="N22" s="549"/>
      <c r="O22" s="599"/>
      <c r="P22" s="599"/>
      <c r="Q22" s="599"/>
      <c r="R22" s="599"/>
      <c r="S22" s="599"/>
      <c r="T22" s="599"/>
      <c r="U22" s="561"/>
      <c r="V22" s="1192"/>
      <c r="W22" s="1192"/>
      <c r="X22" s="1192"/>
      <c r="Y22" s="1192"/>
      <c r="Z22" s="1192"/>
      <c r="AA22" s="1192"/>
      <c r="AB22" s="1190"/>
      <c r="AC22" s="476"/>
      <c r="AD22" s="528"/>
    </row>
    <row r="23" spans="1:43" ht="33.75">
      <c r="A23" s="1284"/>
      <c r="B23" s="1284"/>
      <c r="C23" s="1284"/>
      <c r="D23" s="1284"/>
      <c r="E23" s="1284"/>
      <c r="F23" s="1284">
        <v>1</v>
      </c>
      <c r="G23" s="866"/>
      <c r="H23" s="866"/>
      <c r="I23" s="1284"/>
      <c r="J23" s="1285"/>
      <c r="K23" s="873">
        <v>1</v>
      </c>
      <c r="L23" s="561" t="str">
        <f>mergeValue(A23) &amp;"."&amp; mergeValue(B23)&amp;"."&amp; mergeValue(C23)&amp;"."&amp; mergeValue(D23)&amp;"."&amp;  mergeValue(F23)</f>
        <v>1.1.1.1.1</v>
      </c>
      <c r="M23" s="523" t="s">
        <v>9</v>
      </c>
      <c r="N23" s="549"/>
      <c r="O23" s="1318" t="s">
        <v>3</v>
      </c>
      <c r="P23" s="1318"/>
      <c r="Q23" s="1318"/>
      <c r="R23" s="1318"/>
      <c r="S23" s="1318"/>
      <c r="T23" s="1318"/>
      <c r="U23" s="1318"/>
      <c r="V23" s="1318"/>
      <c r="W23" s="1318"/>
      <c r="X23" s="1318"/>
      <c r="Y23" s="1318"/>
      <c r="Z23" s="1318"/>
      <c r="AA23" s="1318"/>
      <c r="AB23" s="1318"/>
      <c r="AC23" s="1318"/>
      <c r="AD23" s="598" t="s">
        <v>719</v>
      </c>
      <c r="AF23" s="557" t="str">
        <f>strCheckUnique(AG23:AG26)</f>
        <v/>
      </c>
      <c r="AH23" s="557"/>
    </row>
    <row r="24" spans="1:43" ht="56.25" customHeight="1">
      <c r="A24" s="1284"/>
      <c r="B24" s="1284"/>
      <c r="C24" s="1284"/>
      <c r="D24" s="1284"/>
      <c r="E24" s="1284"/>
      <c r="F24" s="1284"/>
      <c r="G24" s="866">
        <v>1</v>
      </c>
      <c r="H24" s="866"/>
      <c r="I24" s="1284"/>
      <c r="J24" s="1285"/>
      <c r="K24" s="865"/>
      <c r="L24" s="561" t="str">
        <f>mergeValue(A24) &amp;"."&amp; mergeValue(B24)&amp;"."&amp; mergeValue(C24)&amp;"."&amp; mergeValue(D24)&amp;"."&amp;  mergeValue(F24)&amp;"."&amp;  mergeValue(G24)</f>
        <v>1.1.1.1.1.1</v>
      </c>
      <c r="M24" s="1084" t="s">
        <v>611</v>
      </c>
      <c r="N24" s="554"/>
      <c r="O24" s="648">
        <v>31.71</v>
      </c>
      <c r="P24" s="531"/>
      <c r="Q24" s="531"/>
      <c r="R24" s="1289" t="s">
        <v>1668</v>
      </c>
      <c r="S24" s="1291" t="s">
        <v>82</v>
      </c>
      <c r="T24" s="1289" t="s">
        <v>2264</v>
      </c>
      <c r="U24" s="1291" t="s">
        <v>82</v>
      </c>
      <c r="V24" s="648">
        <v>34.04</v>
      </c>
      <c r="W24" s="725"/>
      <c r="X24" s="725"/>
      <c r="Y24" s="1289" t="s">
        <v>2265</v>
      </c>
      <c r="Z24" s="1291" t="s">
        <v>82</v>
      </c>
      <c r="AA24" s="1289" t="s">
        <v>1669</v>
      </c>
      <c r="AB24" s="1291" t="s">
        <v>83</v>
      </c>
      <c r="AC24" s="506"/>
      <c r="AD24" s="1281" t="s">
        <v>732</v>
      </c>
      <c r="AE24" s="553" t="str">
        <f>strCheckDate(O25:AC25)</f>
        <v/>
      </c>
      <c r="AF24" s="557"/>
      <c r="AG24" s="557" t="str">
        <f>IF(M24="","",M24 )</f>
        <v>горячая вода в системе централизованного теплоснабжения на отопление</v>
      </c>
      <c r="AH24" s="557"/>
      <c r="AI24" s="557"/>
      <c r="AJ24" s="557"/>
    </row>
    <row r="25" spans="1:43" ht="11.25" hidden="1" customHeight="1">
      <c r="A25" s="1284"/>
      <c r="B25" s="1284"/>
      <c r="C25" s="1284"/>
      <c r="D25" s="1284"/>
      <c r="E25" s="1284"/>
      <c r="F25" s="1284"/>
      <c r="G25" s="866"/>
      <c r="H25" s="866"/>
      <c r="I25" s="1284"/>
      <c r="J25" s="1285"/>
      <c r="K25" s="873">
        <v>1</v>
      </c>
      <c r="L25" s="568"/>
      <c r="M25" s="614"/>
      <c r="N25" s="554"/>
      <c r="O25" s="531"/>
      <c r="P25" s="531"/>
      <c r="Q25" s="552" t="str">
        <f>R24 &amp; "-" &amp; T24</f>
        <v>01.01.2021-30.06.2021</v>
      </c>
      <c r="R25" s="1289"/>
      <c r="S25" s="1291"/>
      <c r="T25" s="1289"/>
      <c r="U25" s="1291"/>
      <c r="V25" s="725"/>
      <c r="W25" s="725"/>
      <c r="X25" s="731" t="str">
        <f>Y24 &amp; "-" &amp; AA24</f>
        <v>01.07.2021-31.12.2021</v>
      </c>
      <c r="Y25" s="1289"/>
      <c r="Z25" s="1291"/>
      <c r="AA25" s="1289"/>
      <c r="AB25" s="1291"/>
      <c r="AC25" s="506"/>
      <c r="AD25" s="1282"/>
      <c r="AF25" s="557"/>
      <c r="AG25" s="557"/>
      <c r="AH25" s="557"/>
      <c r="AI25" s="557"/>
      <c r="AJ25" s="557"/>
    </row>
    <row r="26" spans="1:43" s="491" customFormat="1" ht="15" customHeight="1">
      <c r="A26" s="1284"/>
      <c r="B26" s="1284"/>
      <c r="C26" s="1284"/>
      <c r="D26" s="1284"/>
      <c r="E26" s="1284"/>
      <c r="F26" s="1284"/>
      <c r="G26" s="866"/>
      <c r="H26" s="866"/>
      <c r="I26" s="1284"/>
      <c r="J26" s="1285"/>
      <c r="K26" s="873">
        <v>1</v>
      </c>
      <c r="L26" s="507"/>
      <c r="M26" s="525" t="s">
        <v>24</v>
      </c>
      <c r="N26" s="520"/>
      <c r="O26" s="514"/>
      <c r="P26" s="514"/>
      <c r="Q26" s="514"/>
      <c r="R26" s="541"/>
      <c r="S26" s="533"/>
      <c r="T26" s="532"/>
      <c r="U26" s="520"/>
      <c r="V26" s="719"/>
      <c r="W26" s="719"/>
      <c r="X26" s="719"/>
      <c r="Y26" s="728"/>
      <c r="Z26" s="953"/>
      <c r="AA26" s="952"/>
      <c r="AB26" s="948"/>
      <c r="AC26" s="529"/>
      <c r="AD26" s="1283"/>
      <c r="AE26" s="555"/>
      <c r="AF26" s="555"/>
      <c r="AG26" s="555"/>
      <c r="AH26" s="555"/>
      <c r="AI26" s="555"/>
      <c r="AJ26" s="555"/>
      <c r="AK26" s="555"/>
      <c r="AL26" s="555"/>
      <c r="AM26" s="555"/>
      <c r="AN26" s="555"/>
      <c r="AO26" s="555"/>
      <c r="AP26" s="555"/>
    </row>
    <row r="27" spans="1:43" s="1068" customFormat="1" ht="33.75">
      <c r="A27" s="1284"/>
      <c r="B27" s="1284"/>
      <c r="C27" s="1284"/>
      <c r="D27" s="1284"/>
      <c r="E27" s="1284"/>
      <c r="F27" s="1284">
        <v>2</v>
      </c>
      <c r="G27" s="1020"/>
      <c r="H27" s="1020"/>
      <c r="I27" s="1284"/>
      <c r="J27" s="1285" t="s">
        <v>2241</v>
      </c>
      <c r="K27" s="913">
        <v>1</v>
      </c>
      <c r="L27" s="1190" t="str">
        <f>mergeValue(A27) &amp;"."&amp; mergeValue(B27)&amp;"."&amp; mergeValue(C27)&amp;"."&amp; mergeValue(D27)&amp;"."&amp;  mergeValue(F27)</f>
        <v>1.1.1.1.2</v>
      </c>
      <c r="M27" s="523" t="s">
        <v>9</v>
      </c>
      <c r="N27" s="1093"/>
      <c r="O27" s="1286" t="s">
        <v>766</v>
      </c>
      <c r="P27" s="1287"/>
      <c r="Q27" s="1287"/>
      <c r="R27" s="1287"/>
      <c r="S27" s="1287"/>
      <c r="T27" s="1287"/>
      <c r="U27" s="1287"/>
      <c r="V27" s="1287"/>
      <c r="W27" s="1287"/>
      <c r="X27" s="1287"/>
      <c r="Y27" s="1287"/>
      <c r="Z27" s="1287"/>
      <c r="AA27" s="1287"/>
      <c r="AB27" s="1287"/>
      <c r="AC27" s="1288"/>
      <c r="AD27" s="1125" t="s">
        <v>719</v>
      </c>
      <c r="AE27" s="1095"/>
      <c r="AF27" s="1096" t="str">
        <f>strCheckUnique(AG27:AG30)</f>
        <v/>
      </c>
      <c r="AG27" s="1095"/>
      <c r="AH27" s="1096"/>
      <c r="AI27" s="1095"/>
      <c r="AJ27" s="1095"/>
      <c r="AK27" s="1095"/>
      <c r="AL27" s="1095"/>
      <c r="AM27" s="1095"/>
      <c r="AN27" s="1095"/>
      <c r="AO27" s="1095"/>
      <c r="AP27" s="1095"/>
    </row>
    <row r="28" spans="1:43" s="1068" customFormat="1" ht="54" customHeight="1">
      <c r="A28" s="1284"/>
      <c r="B28" s="1284"/>
      <c r="C28" s="1284"/>
      <c r="D28" s="1284"/>
      <c r="E28" s="1284"/>
      <c r="F28" s="1284"/>
      <c r="G28" s="1020">
        <v>1</v>
      </c>
      <c r="H28" s="1020"/>
      <c r="I28" s="1284"/>
      <c r="J28" s="1285"/>
      <c r="K28" s="1189"/>
      <c r="L28" s="1190" t="str">
        <f>mergeValue(A28) &amp;"."&amp; mergeValue(B28)&amp;"."&amp; mergeValue(C28)&amp;"."&amp; mergeValue(D28)&amp;"."&amp;  mergeValue(F28)&amp;"."&amp;  mergeValue(G28)</f>
        <v>1.1.1.1.2.1</v>
      </c>
      <c r="M28" s="1084" t="s">
        <v>611</v>
      </c>
      <c r="N28" s="683"/>
      <c r="O28" s="648">
        <v>38.049999999999997</v>
      </c>
      <c r="P28" s="725"/>
      <c r="Q28" s="725"/>
      <c r="R28" s="1289" t="s">
        <v>1668</v>
      </c>
      <c r="S28" s="1291" t="s">
        <v>82</v>
      </c>
      <c r="T28" s="1289" t="s">
        <v>2264</v>
      </c>
      <c r="U28" s="1291" t="s">
        <v>82</v>
      </c>
      <c r="V28" s="648">
        <v>40.85</v>
      </c>
      <c r="W28" s="725"/>
      <c r="X28" s="725"/>
      <c r="Y28" s="1289" t="s">
        <v>2265</v>
      </c>
      <c r="Z28" s="1291" t="s">
        <v>82</v>
      </c>
      <c r="AA28" s="1289" t="s">
        <v>1669</v>
      </c>
      <c r="AB28" s="1291" t="s">
        <v>83</v>
      </c>
      <c r="AC28" s="506"/>
      <c r="AD28" s="1281" t="s">
        <v>732</v>
      </c>
      <c r="AE28" s="1095" t="str">
        <f>strCheckDate(O29:AC29)</f>
        <v/>
      </c>
      <c r="AF28" s="1096"/>
      <c r="AG28" s="1096" t="str">
        <f>IF(M28="","",M28 )</f>
        <v>горячая вода в системе централизованного теплоснабжения на отопление</v>
      </c>
      <c r="AH28" s="1096"/>
      <c r="AI28" s="1096"/>
      <c r="AJ28" s="1096"/>
      <c r="AK28" s="1095"/>
      <c r="AL28" s="1095"/>
      <c r="AM28" s="1095"/>
      <c r="AN28" s="1095"/>
      <c r="AO28" s="1095"/>
      <c r="AP28" s="1095"/>
    </row>
    <row r="29" spans="1:43" s="1068" customFormat="1" ht="11.25" hidden="1" customHeight="1">
      <c r="A29" s="1284"/>
      <c r="B29" s="1284"/>
      <c r="C29" s="1284"/>
      <c r="D29" s="1284"/>
      <c r="E29" s="1284"/>
      <c r="F29" s="1284"/>
      <c r="G29" s="1020"/>
      <c r="H29" s="1020"/>
      <c r="I29" s="1284"/>
      <c r="J29" s="1285"/>
      <c r="K29" s="913">
        <v>1</v>
      </c>
      <c r="L29" s="1103"/>
      <c r="M29" s="614"/>
      <c r="N29" s="683"/>
      <c r="O29" s="725"/>
      <c r="P29" s="725"/>
      <c r="Q29" s="731" t="str">
        <f>R28 &amp; "-" &amp; T28</f>
        <v>01.01.2021-30.06.2021</v>
      </c>
      <c r="R29" s="1289"/>
      <c r="S29" s="1291"/>
      <c r="T29" s="1289"/>
      <c r="U29" s="1291"/>
      <c r="V29" s="725"/>
      <c r="W29" s="725"/>
      <c r="X29" s="731" t="str">
        <f>Y28 &amp; "-" &amp; AA28</f>
        <v>01.07.2021-31.12.2021</v>
      </c>
      <c r="Y29" s="1289"/>
      <c r="Z29" s="1291"/>
      <c r="AA29" s="1289"/>
      <c r="AB29" s="1291"/>
      <c r="AC29" s="506"/>
      <c r="AD29" s="1282"/>
      <c r="AE29" s="1095"/>
      <c r="AF29" s="1096"/>
      <c r="AG29" s="1096"/>
      <c r="AH29" s="1096"/>
      <c r="AI29" s="1096"/>
      <c r="AJ29" s="1096"/>
      <c r="AK29" s="1095"/>
      <c r="AL29" s="1095"/>
      <c r="AM29" s="1095"/>
      <c r="AN29" s="1095"/>
      <c r="AO29" s="1095"/>
      <c r="AP29" s="1095"/>
    </row>
    <row r="30" spans="1:43" s="1065" customFormat="1" ht="15" customHeight="1">
      <c r="A30" s="1284"/>
      <c r="B30" s="1284"/>
      <c r="C30" s="1284"/>
      <c r="D30" s="1284"/>
      <c r="E30" s="1284"/>
      <c r="F30" s="1284"/>
      <c r="G30" s="1020"/>
      <c r="H30" s="1020"/>
      <c r="I30" s="1284"/>
      <c r="J30" s="1285"/>
      <c r="K30" s="913">
        <v>1</v>
      </c>
      <c r="L30" s="653"/>
      <c r="M30" s="525" t="s">
        <v>24</v>
      </c>
      <c r="N30" s="948"/>
      <c r="O30" s="719"/>
      <c r="P30" s="719"/>
      <c r="Q30" s="719"/>
      <c r="R30" s="728"/>
      <c r="S30" s="953"/>
      <c r="T30" s="952"/>
      <c r="U30" s="948"/>
      <c r="V30" s="719"/>
      <c r="W30" s="719"/>
      <c r="X30" s="719"/>
      <c r="Y30" s="728"/>
      <c r="Z30" s="953"/>
      <c r="AA30" s="952"/>
      <c r="AB30" s="948"/>
      <c r="AC30" s="724"/>
      <c r="AD30" s="1283"/>
      <c r="AE30" s="1018"/>
      <c r="AF30" s="1018"/>
      <c r="AG30" s="1018"/>
      <c r="AH30" s="1018"/>
      <c r="AI30" s="1018"/>
      <c r="AJ30" s="1018"/>
      <c r="AK30" s="1018"/>
      <c r="AL30" s="1018"/>
      <c r="AM30" s="1018"/>
      <c r="AN30" s="1018"/>
      <c r="AO30" s="1018"/>
      <c r="AP30" s="1018"/>
    </row>
    <row r="31" spans="1:43" s="491" customFormat="1" ht="15" customHeight="1">
      <c r="A31" s="1284"/>
      <c r="B31" s="1284"/>
      <c r="C31" s="1284"/>
      <c r="D31" s="1284"/>
      <c r="E31" s="1284"/>
      <c r="F31" s="868"/>
      <c r="G31" s="868"/>
      <c r="H31" s="866"/>
      <c r="I31" s="1284"/>
      <c r="J31" s="868"/>
      <c r="K31" s="872"/>
      <c r="L31" s="507"/>
      <c r="M31" s="520" t="s">
        <v>10</v>
      </c>
      <c r="N31" s="525"/>
      <c r="O31" s="525"/>
      <c r="P31" s="525"/>
      <c r="Q31" s="525"/>
      <c r="R31" s="525"/>
      <c r="S31" s="525"/>
      <c r="T31" s="525"/>
      <c r="U31" s="525"/>
      <c r="V31" s="525"/>
      <c r="W31" s="525"/>
      <c r="X31" s="525"/>
      <c r="Y31" s="525"/>
      <c r="Z31" s="525"/>
      <c r="AA31" s="525"/>
      <c r="AB31" s="525"/>
      <c r="AC31" s="525"/>
      <c r="AD31" s="529"/>
      <c r="AE31" s="555"/>
      <c r="AF31" s="555"/>
      <c r="AG31" s="555"/>
      <c r="AH31" s="555"/>
      <c r="AI31" s="555"/>
      <c r="AJ31" s="555"/>
      <c r="AK31" s="555"/>
      <c r="AL31" s="555"/>
      <c r="AM31" s="555"/>
      <c r="AN31" s="555"/>
      <c r="AO31" s="555"/>
      <c r="AP31" s="555"/>
      <c r="AQ31" s="555"/>
    </row>
    <row r="32" spans="1:43" s="491" customFormat="1" ht="15" hidden="1" customHeight="1">
      <c r="A32" s="1284"/>
      <c r="B32" s="1284"/>
      <c r="C32" s="1284"/>
      <c r="D32" s="1284"/>
      <c r="E32" s="868"/>
      <c r="F32" s="868"/>
      <c r="G32" s="868"/>
      <c r="H32" s="866"/>
      <c r="I32" s="1284"/>
      <c r="J32" s="868"/>
      <c r="K32" s="872"/>
      <c r="L32" s="507"/>
      <c r="M32" s="520"/>
      <c r="N32" s="525"/>
      <c r="O32" s="525"/>
      <c r="P32" s="525"/>
      <c r="Q32" s="525"/>
      <c r="R32" s="525"/>
      <c r="S32" s="525"/>
      <c r="T32" s="525"/>
      <c r="U32" s="525"/>
      <c r="V32" s="525"/>
      <c r="W32" s="525"/>
      <c r="X32" s="525"/>
      <c r="Y32" s="525"/>
      <c r="Z32" s="525"/>
      <c r="AA32" s="525"/>
      <c r="AB32" s="525"/>
      <c r="AC32" s="525"/>
      <c r="AD32" s="529"/>
      <c r="AE32" s="555"/>
      <c r="AF32" s="555"/>
      <c r="AG32" s="555"/>
      <c r="AH32" s="555"/>
      <c r="AI32" s="555"/>
      <c r="AJ32" s="555"/>
      <c r="AK32" s="555"/>
      <c r="AL32" s="555"/>
      <c r="AM32" s="555"/>
      <c r="AN32" s="555"/>
      <c r="AO32" s="555"/>
      <c r="AP32" s="555"/>
      <c r="AQ32" s="555"/>
    </row>
    <row r="33" spans="12:30" ht="3" customHeight="1">
      <c r="L33" s="455"/>
      <c r="M33" s="455"/>
      <c r="N33" s="455"/>
      <c r="O33" s="455"/>
      <c r="P33" s="455"/>
      <c r="Q33" s="455"/>
      <c r="R33" s="455"/>
      <c r="S33" s="455"/>
      <c r="T33" s="455"/>
      <c r="U33" s="455"/>
      <c r="V33" s="455"/>
      <c r="W33" s="455"/>
      <c r="X33" s="455"/>
      <c r="Y33" s="455"/>
      <c r="Z33" s="455"/>
      <c r="AA33" s="455"/>
      <c r="AB33" s="455"/>
    </row>
    <row r="34" spans="12:30" ht="106.5" customHeight="1">
      <c r="L34" s="1">
        <v>1</v>
      </c>
      <c r="M34" s="1275" t="s">
        <v>733</v>
      </c>
      <c r="N34" s="1275"/>
      <c r="O34" s="1275"/>
      <c r="P34" s="1275"/>
      <c r="Q34" s="1275"/>
      <c r="R34" s="1275"/>
      <c r="S34" s="1275"/>
      <c r="T34" s="1275"/>
      <c r="U34" s="1275"/>
      <c r="V34" s="1275"/>
      <c r="W34" s="1275"/>
      <c r="X34" s="1275"/>
      <c r="Y34" s="1275"/>
      <c r="Z34" s="1275"/>
      <c r="AA34" s="1275"/>
      <c r="AB34" s="1275"/>
      <c r="AC34" s="1275"/>
      <c r="AD34" s="1275"/>
    </row>
  </sheetData>
  <sheetProtection password="FA9C" sheet="1" objects="1" scenarios="1" formatColumns="0" formatRows="0"/>
  <dataConsolidate leftLabels="1"/>
  <mergeCells count="64">
    <mergeCell ref="A18:A32"/>
    <mergeCell ref="O18:AC18"/>
    <mergeCell ref="B19:B32"/>
    <mergeCell ref="O19:AC19"/>
    <mergeCell ref="C20:C32"/>
    <mergeCell ref="U24:U25"/>
    <mergeCell ref="O20:AC20"/>
    <mergeCell ref="D21:D32"/>
    <mergeCell ref="O21:AC21"/>
    <mergeCell ref="E22:E31"/>
    <mergeCell ref="F23:F26"/>
    <mergeCell ref="J23:J26"/>
    <mergeCell ref="O23:AC23"/>
    <mergeCell ref="R24:R25"/>
    <mergeCell ref="S24:S25"/>
    <mergeCell ref="AB24:AB25"/>
    <mergeCell ref="AA24:AA25"/>
    <mergeCell ref="L5:T5"/>
    <mergeCell ref="O7:T7"/>
    <mergeCell ref="O8:T8"/>
    <mergeCell ref="L11:M11"/>
    <mergeCell ref="O11:T11"/>
    <mergeCell ref="O9:T9"/>
    <mergeCell ref="O10:T10"/>
    <mergeCell ref="O12:U12"/>
    <mergeCell ref="O15:O16"/>
    <mergeCell ref="P15:Q15"/>
    <mergeCell ref="S16:T16"/>
    <mergeCell ref="V11:AA11"/>
    <mergeCell ref="V12:AB12"/>
    <mergeCell ref="AB14:AB16"/>
    <mergeCell ref="V15:V16"/>
    <mergeCell ref="AD24:AD26"/>
    <mergeCell ref="R15:T15"/>
    <mergeCell ref="O14:T14"/>
    <mergeCell ref="M34:AD34"/>
    <mergeCell ref="U14:U16"/>
    <mergeCell ref="AC14:AC16"/>
    <mergeCell ref="AD13:AD16"/>
    <mergeCell ref="L13:AC13"/>
    <mergeCell ref="L14:L16"/>
    <mergeCell ref="M14:M16"/>
    <mergeCell ref="S17:T17"/>
    <mergeCell ref="T24:T25"/>
    <mergeCell ref="Z17:AA17"/>
    <mergeCell ref="Y24:Y25"/>
    <mergeCell ref="Z24:Z25"/>
    <mergeCell ref="V14:AA14"/>
    <mergeCell ref="W15:X15"/>
    <mergeCell ref="Y15:AA15"/>
    <mergeCell ref="Z16:AA16"/>
    <mergeCell ref="AD28:AD30"/>
    <mergeCell ref="F27:F30"/>
    <mergeCell ref="J27:J30"/>
    <mergeCell ref="O27:AC27"/>
    <mergeCell ref="R28:R29"/>
    <mergeCell ref="S28:S29"/>
    <mergeCell ref="T28:T29"/>
    <mergeCell ref="U28:U29"/>
    <mergeCell ref="Y28:Y29"/>
    <mergeCell ref="Z28:Z29"/>
    <mergeCell ref="AA28:AA29"/>
    <mergeCell ref="AB28:AB29"/>
    <mergeCell ref="I21:I32"/>
  </mergeCells>
  <dataValidations count="10">
    <dataValidation allowBlank="1" sqref="JO31:JZ32 TK31:TV32 ADG31:ADR32 ANC31:ANN32 AWY31:AXJ32 BGU31:BHF32 BQQ31:BRB32 CAM31:CAX32 CKI31:CKT32 CUE31:CUP32 DEA31:DEL32 DNW31:DOH32 DXS31:DYD32 EHO31:EHZ32 ERK31:ERV32 FBG31:FBR32 FLC31:FLN32 FUY31:FVJ32 GEU31:GFF32 GOQ31:GPB32 GYM31:GYX32 HII31:HIT32 HSE31:HSP32 ICA31:ICL32 ILW31:IMH32 IVS31:IWD32 JFO31:JFZ32 JPK31:JPV32 JZG31:JZR32 KJC31:KJN32 KSY31:KTJ32 LCU31:LDF32 LMQ31:LNB32 LWM31:LWX32 MGI31:MGT32 MQE31:MQP32 NAA31:NAL32 NJW31:NKH32 NTS31:NUD32 ODO31:ODZ32 ONK31:ONV32 OXG31:OXR32 PHC31:PHN32 PQY31:PRJ32 QAU31:QBF32 QKQ31:QLB32 QUM31:QUX32 REI31:RET32 ROE31:ROP32 RYA31:RYL32 SHW31:SIH32 SRS31:SSD32 TBO31:TBZ32 TLK31:TLV32 TVG31:TVR32 UFC31:UFN32 UOY31:UPJ32 UYU31:UZF32 VIQ31:VJB32 VSM31:VSX32 WCI31:WCT32 WME31:WMP32 WWA31:WWL32 JO65563:JZ65564 TK65563:TV65564 ADG65563:ADR65564 ANC65563:ANN65564 AWY65563:AXJ65564 BGU65563:BHF65564 BQQ65563:BRB65564 CAM65563:CAX65564 CKI65563:CKT65564 CUE65563:CUP65564 DEA65563:DEL65564 DNW65563:DOH65564 DXS65563:DYD65564 EHO65563:EHZ65564 ERK65563:ERV65564 FBG65563:FBR65564 FLC65563:FLN65564 FUY65563:FVJ65564 GEU65563:GFF65564 GOQ65563:GPB65564 GYM65563:GYX65564 HII65563:HIT65564 HSE65563:HSP65564 ICA65563:ICL65564 ILW65563:IMH65564 IVS65563:IWD65564 JFO65563:JFZ65564 JPK65563:JPV65564 JZG65563:JZR65564 KJC65563:KJN65564 KSY65563:KTJ65564 LCU65563:LDF65564 LMQ65563:LNB65564 LWM65563:LWX65564 MGI65563:MGT65564 MQE65563:MQP65564 NAA65563:NAL65564 NJW65563:NKH65564 NTS65563:NUD65564 ODO65563:ODZ65564 ONK65563:ONV65564 OXG65563:OXR65564 PHC65563:PHN65564 PQY65563:PRJ65564 QAU65563:QBF65564 QKQ65563:QLB65564 QUM65563:QUX65564 REI65563:RET65564 ROE65563:ROP65564 RYA65563:RYL65564 SHW65563:SIH65564 SRS65563:SSD65564 TBO65563:TBZ65564 TLK65563:TLV65564 TVG65563:TVR65564 UFC65563:UFN65564 UOY65563:UPJ65564 UYU65563:UZF65564 VIQ65563:VJB65564 VSM65563:VSX65564 WCI65563:WCT65564 WME65563:WMP65564 WWA65563:WWL65564 JO131099:JZ131100 TK131099:TV131100 ADG131099:ADR131100 ANC131099:ANN131100 AWY131099:AXJ131100 BGU131099:BHF131100 BQQ131099:BRB131100 CAM131099:CAX131100 CKI131099:CKT131100 CUE131099:CUP131100 DEA131099:DEL131100 DNW131099:DOH131100 DXS131099:DYD131100 EHO131099:EHZ131100 ERK131099:ERV131100 FBG131099:FBR131100 FLC131099:FLN131100 FUY131099:FVJ131100 GEU131099:GFF131100 GOQ131099:GPB131100 GYM131099:GYX131100 HII131099:HIT131100 HSE131099:HSP131100 ICA131099:ICL131100 ILW131099:IMH131100 IVS131099:IWD131100 JFO131099:JFZ131100 JPK131099:JPV131100 JZG131099:JZR131100 KJC131099:KJN131100 KSY131099:KTJ131100 LCU131099:LDF131100 LMQ131099:LNB131100 LWM131099:LWX131100 MGI131099:MGT131100 MQE131099:MQP131100 NAA131099:NAL131100 NJW131099:NKH131100 NTS131099:NUD131100 ODO131099:ODZ131100 ONK131099:ONV131100 OXG131099:OXR131100 PHC131099:PHN131100 PQY131099:PRJ131100 QAU131099:QBF131100 QKQ131099:QLB131100 QUM131099:QUX131100 REI131099:RET131100 ROE131099:ROP131100 RYA131099:RYL131100 SHW131099:SIH131100 SRS131099:SSD131100 TBO131099:TBZ131100 TLK131099:TLV131100 TVG131099:TVR131100 UFC131099:UFN131100 UOY131099:UPJ131100 UYU131099:UZF131100 VIQ131099:VJB131100 VSM131099:VSX131100 WCI131099:WCT131100 WME131099:WMP131100 WWA131099:WWL131100 JO196635:JZ196636 TK196635:TV196636 ADG196635:ADR196636 ANC196635:ANN196636 AWY196635:AXJ196636 BGU196635:BHF196636 BQQ196635:BRB196636 CAM196635:CAX196636 CKI196635:CKT196636 CUE196635:CUP196636 DEA196635:DEL196636 DNW196635:DOH196636 DXS196635:DYD196636 EHO196635:EHZ196636 ERK196635:ERV196636 FBG196635:FBR196636 FLC196635:FLN196636 FUY196635:FVJ196636 GEU196635:GFF196636 GOQ196635:GPB196636 GYM196635:GYX196636 HII196635:HIT196636 HSE196635:HSP196636 ICA196635:ICL196636 ILW196635:IMH196636 IVS196635:IWD196636 JFO196635:JFZ196636 JPK196635:JPV196636 JZG196635:JZR196636 KJC196635:KJN196636 KSY196635:KTJ196636 LCU196635:LDF196636 LMQ196635:LNB196636 LWM196635:LWX196636 MGI196635:MGT196636 MQE196635:MQP196636 NAA196635:NAL196636 NJW196635:NKH196636 NTS196635:NUD196636 ODO196635:ODZ196636 ONK196635:ONV196636 OXG196635:OXR196636 PHC196635:PHN196636 PQY196635:PRJ196636 QAU196635:QBF196636 QKQ196635:QLB196636 QUM196635:QUX196636 REI196635:RET196636 ROE196635:ROP196636 RYA196635:RYL196636 SHW196635:SIH196636 SRS196635:SSD196636 TBO196635:TBZ196636 TLK196635:TLV196636 TVG196635:TVR196636 UFC196635:UFN196636 UOY196635:UPJ196636 UYU196635:UZF196636 VIQ196635:VJB196636 VSM196635:VSX196636 WCI196635:WCT196636 WME196635:WMP196636 WWA196635:WWL196636 JO262171:JZ262172 TK262171:TV262172 ADG262171:ADR262172 ANC262171:ANN262172 AWY262171:AXJ262172 BGU262171:BHF262172 BQQ262171:BRB262172 CAM262171:CAX262172 CKI262171:CKT262172 CUE262171:CUP262172 DEA262171:DEL262172 DNW262171:DOH262172 DXS262171:DYD262172 EHO262171:EHZ262172 ERK262171:ERV262172 FBG262171:FBR262172 FLC262171:FLN262172 FUY262171:FVJ262172 GEU262171:GFF262172 GOQ262171:GPB262172 GYM262171:GYX262172 HII262171:HIT262172 HSE262171:HSP262172 ICA262171:ICL262172 ILW262171:IMH262172 IVS262171:IWD262172 JFO262171:JFZ262172 JPK262171:JPV262172 JZG262171:JZR262172 KJC262171:KJN262172 KSY262171:KTJ262172 LCU262171:LDF262172 LMQ262171:LNB262172 LWM262171:LWX262172 MGI262171:MGT262172 MQE262171:MQP262172 NAA262171:NAL262172 NJW262171:NKH262172 NTS262171:NUD262172 ODO262171:ODZ262172 ONK262171:ONV262172 OXG262171:OXR262172 PHC262171:PHN262172 PQY262171:PRJ262172 QAU262171:QBF262172 QKQ262171:QLB262172 QUM262171:QUX262172 REI262171:RET262172 ROE262171:ROP262172 RYA262171:RYL262172 SHW262171:SIH262172 SRS262171:SSD262172 TBO262171:TBZ262172 TLK262171:TLV262172 TVG262171:TVR262172 UFC262171:UFN262172 UOY262171:UPJ262172 UYU262171:UZF262172 VIQ262171:VJB262172 VSM262171:VSX262172 WCI262171:WCT262172 WME262171:WMP262172 WWA262171:WWL262172 JO327707:JZ327708 TK327707:TV327708 ADG327707:ADR327708 ANC327707:ANN327708 AWY327707:AXJ327708 BGU327707:BHF327708 BQQ327707:BRB327708 CAM327707:CAX327708 CKI327707:CKT327708 CUE327707:CUP327708 DEA327707:DEL327708 DNW327707:DOH327708 DXS327707:DYD327708 EHO327707:EHZ327708 ERK327707:ERV327708 FBG327707:FBR327708 FLC327707:FLN327708 FUY327707:FVJ327708 GEU327707:GFF327708 GOQ327707:GPB327708 GYM327707:GYX327708 HII327707:HIT327708 HSE327707:HSP327708 ICA327707:ICL327708 ILW327707:IMH327708 IVS327707:IWD327708 JFO327707:JFZ327708 JPK327707:JPV327708 JZG327707:JZR327708 KJC327707:KJN327708 KSY327707:KTJ327708 LCU327707:LDF327708 LMQ327707:LNB327708 LWM327707:LWX327708 MGI327707:MGT327708 MQE327707:MQP327708 NAA327707:NAL327708 NJW327707:NKH327708 NTS327707:NUD327708 ODO327707:ODZ327708 ONK327707:ONV327708 OXG327707:OXR327708 PHC327707:PHN327708 PQY327707:PRJ327708 QAU327707:QBF327708 QKQ327707:QLB327708 QUM327707:QUX327708 REI327707:RET327708 ROE327707:ROP327708 RYA327707:RYL327708 SHW327707:SIH327708 SRS327707:SSD327708 TBO327707:TBZ327708 TLK327707:TLV327708 TVG327707:TVR327708 UFC327707:UFN327708 UOY327707:UPJ327708 UYU327707:UZF327708 VIQ327707:VJB327708 VSM327707:VSX327708 WCI327707:WCT327708 WME327707:WMP327708 WWA327707:WWL327708 JO393243:JZ393244 TK393243:TV393244 ADG393243:ADR393244 ANC393243:ANN393244 AWY393243:AXJ393244 BGU393243:BHF393244 BQQ393243:BRB393244 CAM393243:CAX393244 CKI393243:CKT393244 CUE393243:CUP393244 DEA393243:DEL393244 DNW393243:DOH393244 DXS393243:DYD393244 EHO393243:EHZ393244 ERK393243:ERV393244 FBG393243:FBR393244 FLC393243:FLN393244 FUY393243:FVJ393244 GEU393243:GFF393244 GOQ393243:GPB393244 GYM393243:GYX393244 HII393243:HIT393244 HSE393243:HSP393244 ICA393243:ICL393244 ILW393243:IMH393244 IVS393243:IWD393244 JFO393243:JFZ393244 JPK393243:JPV393244 JZG393243:JZR393244 KJC393243:KJN393244 KSY393243:KTJ393244 LCU393243:LDF393244 LMQ393243:LNB393244 LWM393243:LWX393244 MGI393243:MGT393244 MQE393243:MQP393244 NAA393243:NAL393244 NJW393243:NKH393244 NTS393243:NUD393244 ODO393243:ODZ393244 ONK393243:ONV393244 OXG393243:OXR393244 PHC393243:PHN393244 PQY393243:PRJ393244 QAU393243:QBF393244 QKQ393243:QLB393244 QUM393243:QUX393244 REI393243:RET393244 ROE393243:ROP393244 RYA393243:RYL393244 SHW393243:SIH393244 SRS393243:SSD393244 TBO393243:TBZ393244 TLK393243:TLV393244 TVG393243:TVR393244 UFC393243:UFN393244 UOY393243:UPJ393244 UYU393243:UZF393244 VIQ393243:VJB393244 VSM393243:VSX393244 WCI393243:WCT393244 WME393243:WMP393244 WWA393243:WWL393244 JO458779:JZ458780 TK458779:TV458780 ADG458779:ADR458780 ANC458779:ANN458780 AWY458779:AXJ458780 BGU458779:BHF458780 BQQ458779:BRB458780 CAM458779:CAX458780 CKI458779:CKT458780 CUE458779:CUP458780 DEA458779:DEL458780 DNW458779:DOH458780 DXS458779:DYD458780 EHO458779:EHZ458780 ERK458779:ERV458780 FBG458779:FBR458780 FLC458779:FLN458780 FUY458779:FVJ458780 GEU458779:GFF458780 GOQ458779:GPB458780 GYM458779:GYX458780 HII458779:HIT458780 HSE458779:HSP458780 ICA458779:ICL458780 ILW458779:IMH458780 IVS458779:IWD458780 JFO458779:JFZ458780 JPK458779:JPV458780 JZG458779:JZR458780 KJC458779:KJN458780 KSY458779:KTJ458780 LCU458779:LDF458780 LMQ458779:LNB458780 LWM458779:LWX458780 MGI458779:MGT458780 MQE458779:MQP458780 NAA458779:NAL458780 NJW458779:NKH458780 NTS458779:NUD458780 ODO458779:ODZ458780 ONK458779:ONV458780 OXG458779:OXR458780 PHC458779:PHN458780 PQY458779:PRJ458780 QAU458779:QBF458780 QKQ458779:QLB458780 QUM458779:QUX458780 REI458779:RET458780 ROE458779:ROP458780 RYA458779:RYL458780 SHW458779:SIH458780 SRS458779:SSD458780 TBO458779:TBZ458780 TLK458779:TLV458780 TVG458779:TVR458780 UFC458779:UFN458780 UOY458779:UPJ458780 UYU458779:UZF458780 VIQ458779:VJB458780 VSM458779:VSX458780 WCI458779:WCT458780 WME458779:WMP458780 WWA458779:WWL458780 JO524315:JZ524316 TK524315:TV524316 ADG524315:ADR524316 ANC524315:ANN524316 AWY524315:AXJ524316 BGU524315:BHF524316 BQQ524315:BRB524316 CAM524315:CAX524316 CKI524315:CKT524316 CUE524315:CUP524316 DEA524315:DEL524316 DNW524315:DOH524316 DXS524315:DYD524316 EHO524315:EHZ524316 ERK524315:ERV524316 FBG524315:FBR524316 FLC524315:FLN524316 FUY524315:FVJ524316 GEU524315:GFF524316 GOQ524315:GPB524316 GYM524315:GYX524316 HII524315:HIT524316 HSE524315:HSP524316 ICA524315:ICL524316 ILW524315:IMH524316 IVS524315:IWD524316 JFO524315:JFZ524316 JPK524315:JPV524316 JZG524315:JZR524316 KJC524315:KJN524316 KSY524315:KTJ524316 LCU524315:LDF524316 LMQ524315:LNB524316 LWM524315:LWX524316 MGI524315:MGT524316 MQE524315:MQP524316 NAA524315:NAL524316 NJW524315:NKH524316 NTS524315:NUD524316 ODO524315:ODZ524316 ONK524315:ONV524316 OXG524315:OXR524316 PHC524315:PHN524316 PQY524315:PRJ524316 QAU524315:QBF524316 QKQ524315:QLB524316 QUM524315:QUX524316 REI524315:RET524316 ROE524315:ROP524316 RYA524315:RYL524316 SHW524315:SIH524316 SRS524315:SSD524316 TBO524315:TBZ524316 TLK524315:TLV524316 TVG524315:TVR524316 UFC524315:UFN524316 UOY524315:UPJ524316 UYU524315:UZF524316 VIQ524315:VJB524316 VSM524315:VSX524316 WCI524315:WCT524316 WME524315:WMP524316 WWA524315:WWL524316 JO589851:JZ589852 TK589851:TV589852 ADG589851:ADR589852 ANC589851:ANN589852 AWY589851:AXJ589852 BGU589851:BHF589852 BQQ589851:BRB589852 CAM589851:CAX589852 CKI589851:CKT589852 CUE589851:CUP589852 DEA589851:DEL589852 DNW589851:DOH589852 DXS589851:DYD589852 EHO589851:EHZ589852 ERK589851:ERV589852 FBG589851:FBR589852 FLC589851:FLN589852 FUY589851:FVJ589852 GEU589851:GFF589852 GOQ589851:GPB589852 GYM589851:GYX589852 HII589851:HIT589852 HSE589851:HSP589852 ICA589851:ICL589852 ILW589851:IMH589852 IVS589851:IWD589852 JFO589851:JFZ589852 JPK589851:JPV589852 JZG589851:JZR589852 KJC589851:KJN589852 KSY589851:KTJ589852 LCU589851:LDF589852 LMQ589851:LNB589852 LWM589851:LWX589852 MGI589851:MGT589852 MQE589851:MQP589852 NAA589851:NAL589852 NJW589851:NKH589852 NTS589851:NUD589852 ODO589851:ODZ589852 ONK589851:ONV589852 OXG589851:OXR589852 PHC589851:PHN589852 PQY589851:PRJ589852 QAU589851:QBF589852 QKQ589851:QLB589852 QUM589851:QUX589852 REI589851:RET589852 ROE589851:ROP589852 RYA589851:RYL589852 SHW589851:SIH589852 SRS589851:SSD589852 TBO589851:TBZ589852 TLK589851:TLV589852 TVG589851:TVR589852 UFC589851:UFN589852 UOY589851:UPJ589852 UYU589851:UZF589852 VIQ589851:VJB589852 VSM589851:VSX589852 WCI589851:WCT589852 WME589851:WMP589852 WWA589851:WWL589852 JO655387:JZ655388 TK655387:TV655388 ADG655387:ADR655388 ANC655387:ANN655388 AWY655387:AXJ655388 BGU655387:BHF655388 BQQ655387:BRB655388 CAM655387:CAX655388 CKI655387:CKT655388 CUE655387:CUP655388 DEA655387:DEL655388 DNW655387:DOH655388 DXS655387:DYD655388 EHO655387:EHZ655388 ERK655387:ERV655388 FBG655387:FBR655388 FLC655387:FLN655388 FUY655387:FVJ655388 GEU655387:GFF655388 GOQ655387:GPB655388 GYM655387:GYX655388 HII655387:HIT655388 HSE655387:HSP655388 ICA655387:ICL655388 ILW655387:IMH655388 IVS655387:IWD655388 JFO655387:JFZ655388 JPK655387:JPV655388 JZG655387:JZR655388 KJC655387:KJN655388 KSY655387:KTJ655388 LCU655387:LDF655388 LMQ655387:LNB655388 LWM655387:LWX655388 MGI655387:MGT655388 MQE655387:MQP655388 NAA655387:NAL655388 NJW655387:NKH655388 NTS655387:NUD655388 ODO655387:ODZ655388 ONK655387:ONV655388 OXG655387:OXR655388 PHC655387:PHN655388 PQY655387:PRJ655388 QAU655387:QBF655388 QKQ655387:QLB655388 QUM655387:QUX655388 REI655387:RET655388 ROE655387:ROP655388 RYA655387:RYL655388 SHW655387:SIH655388 SRS655387:SSD655388 TBO655387:TBZ655388 TLK655387:TLV655388 TVG655387:TVR655388 UFC655387:UFN655388 UOY655387:UPJ655388 UYU655387:UZF655388 VIQ655387:VJB655388 VSM655387:VSX655388 WCI655387:WCT655388 WME655387:WMP655388 WWA655387:WWL655388 JO720923:JZ720924 TK720923:TV720924 ADG720923:ADR720924 ANC720923:ANN720924 AWY720923:AXJ720924 BGU720923:BHF720924 BQQ720923:BRB720924 CAM720923:CAX720924 CKI720923:CKT720924 CUE720923:CUP720924 DEA720923:DEL720924 DNW720923:DOH720924 DXS720923:DYD720924 EHO720923:EHZ720924 ERK720923:ERV720924 FBG720923:FBR720924 FLC720923:FLN720924 FUY720923:FVJ720924 GEU720923:GFF720924 GOQ720923:GPB720924 GYM720923:GYX720924 HII720923:HIT720924 HSE720923:HSP720924 ICA720923:ICL720924 ILW720923:IMH720924 IVS720923:IWD720924 JFO720923:JFZ720924 JPK720923:JPV720924 JZG720923:JZR720924 KJC720923:KJN720924 KSY720923:KTJ720924 LCU720923:LDF720924 LMQ720923:LNB720924 LWM720923:LWX720924 MGI720923:MGT720924 MQE720923:MQP720924 NAA720923:NAL720924 NJW720923:NKH720924 NTS720923:NUD720924 ODO720923:ODZ720924 ONK720923:ONV720924 OXG720923:OXR720924 PHC720923:PHN720924 PQY720923:PRJ720924 QAU720923:QBF720924 QKQ720923:QLB720924 QUM720923:QUX720924 REI720923:RET720924 ROE720923:ROP720924 RYA720923:RYL720924 SHW720923:SIH720924 SRS720923:SSD720924 TBO720923:TBZ720924 TLK720923:TLV720924 TVG720923:TVR720924 UFC720923:UFN720924 UOY720923:UPJ720924 UYU720923:UZF720924 VIQ720923:VJB720924 VSM720923:VSX720924 WCI720923:WCT720924 WME720923:WMP720924 WWA720923:WWL720924 JO786459:JZ786460 TK786459:TV786460 ADG786459:ADR786460 ANC786459:ANN786460 AWY786459:AXJ786460 BGU786459:BHF786460 BQQ786459:BRB786460 CAM786459:CAX786460 CKI786459:CKT786460 CUE786459:CUP786460 DEA786459:DEL786460 DNW786459:DOH786460 DXS786459:DYD786460 EHO786459:EHZ786460 ERK786459:ERV786460 FBG786459:FBR786460 FLC786459:FLN786460 FUY786459:FVJ786460 GEU786459:GFF786460 GOQ786459:GPB786460 GYM786459:GYX786460 HII786459:HIT786460 HSE786459:HSP786460 ICA786459:ICL786460 ILW786459:IMH786460 IVS786459:IWD786460 JFO786459:JFZ786460 JPK786459:JPV786460 JZG786459:JZR786460 KJC786459:KJN786460 KSY786459:KTJ786460 LCU786459:LDF786460 LMQ786459:LNB786460 LWM786459:LWX786460 MGI786459:MGT786460 MQE786459:MQP786460 NAA786459:NAL786460 NJW786459:NKH786460 NTS786459:NUD786460 ODO786459:ODZ786460 ONK786459:ONV786460 OXG786459:OXR786460 PHC786459:PHN786460 PQY786459:PRJ786460 QAU786459:QBF786460 QKQ786459:QLB786460 QUM786459:QUX786460 REI786459:RET786460 ROE786459:ROP786460 RYA786459:RYL786460 SHW786459:SIH786460 SRS786459:SSD786460 TBO786459:TBZ786460 TLK786459:TLV786460 TVG786459:TVR786460 UFC786459:UFN786460 UOY786459:UPJ786460 UYU786459:UZF786460 VIQ786459:VJB786460 VSM786459:VSX786460 WCI786459:WCT786460 WME786459:WMP786460 WWA786459:WWL786460 JO851995:JZ851996 TK851995:TV851996 ADG851995:ADR851996 ANC851995:ANN851996 AWY851995:AXJ851996 BGU851995:BHF851996 BQQ851995:BRB851996 CAM851995:CAX851996 CKI851995:CKT851996 CUE851995:CUP851996 DEA851995:DEL851996 DNW851995:DOH851996 DXS851995:DYD851996 EHO851995:EHZ851996 ERK851995:ERV851996 FBG851995:FBR851996 FLC851995:FLN851996 FUY851995:FVJ851996 GEU851995:GFF851996 GOQ851995:GPB851996 GYM851995:GYX851996 HII851995:HIT851996 HSE851995:HSP851996 ICA851995:ICL851996 ILW851995:IMH851996 IVS851995:IWD851996 JFO851995:JFZ851996 JPK851995:JPV851996 JZG851995:JZR851996 KJC851995:KJN851996 KSY851995:KTJ851996 LCU851995:LDF851996 LMQ851995:LNB851996 LWM851995:LWX851996 MGI851995:MGT851996 MQE851995:MQP851996 NAA851995:NAL851996 NJW851995:NKH851996 NTS851995:NUD851996 ODO851995:ODZ851996 ONK851995:ONV851996 OXG851995:OXR851996 PHC851995:PHN851996 PQY851995:PRJ851996 QAU851995:QBF851996 QKQ851995:QLB851996 QUM851995:QUX851996 REI851995:RET851996 ROE851995:ROP851996 RYA851995:RYL851996 SHW851995:SIH851996 SRS851995:SSD851996 TBO851995:TBZ851996 TLK851995:TLV851996 TVG851995:TVR851996 UFC851995:UFN851996 UOY851995:UPJ851996 UYU851995:UZF851996 VIQ851995:VJB851996 VSM851995:VSX851996 WCI851995:WCT851996 WME851995:WMP851996 WWA851995:WWL851996 JO917531:JZ917532 TK917531:TV917532 ADG917531:ADR917532 ANC917531:ANN917532 AWY917531:AXJ917532 BGU917531:BHF917532 BQQ917531:BRB917532 CAM917531:CAX917532 CKI917531:CKT917532 CUE917531:CUP917532 DEA917531:DEL917532 DNW917531:DOH917532 DXS917531:DYD917532 EHO917531:EHZ917532 ERK917531:ERV917532 FBG917531:FBR917532 FLC917531:FLN917532 FUY917531:FVJ917532 GEU917531:GFF917532 GOQ917531:GPB917532 GYM917531:GYX917532 HII917531:HIT917532 HSE917531:HSP917532 ICA917531:ICL917532 ILW917531:IMH917532 IVS917531:IWD917532 JFO917531:JFZ917532 JPK917531:JPV917532 JZG917531:JZR917532 KJC917531:KJN917532 KSY917531:KTJ917532 LCU917531:LDF917532 LMQ917531:LNB917532 LWM917531:LWX917532 MGI917531:MGT917532 MQE917531:MQP917532 NAA917531:NAL917532 NJW917531:NKH917532 NTS917531:NUD917532 ODO917531:ODZ917532 ONK917531:ONV917532 OXG917531:OXR917532 PHC917531:PHN917532 PQY917531:PRJ917532 QAU917531:QBF917532 QKQ917531:QLB917532 QUM917531:QUX917532 REI917531:RET917532 ROE917531:ROP917532 RYA917531:RYL917532 SHW917531:SIH917532 SRS917531:SSD917532 TBO917531:TBZ917532 TLK917531:TLV917532 TVG917531:TVR917532 UFC917531:UFN917532 UOY917531:UPJ917532 UYU917531:UZF917532 VIQ917531:VJB917532 VSM917531:VSX917532 WCI917531:WCT917532 WME917531:WMP917532 WWA917531:WWL917532 WWA983067:WWL983068 JO983067:JZ983068 TK983067:TV983068 ADG983067:ADR983068 ANC983067:ANN983068 AWY983067:AXJ983068 BGU983067:BHF983068 BQQ983067:BRB983068 CAM983067:CAX983068 CKI983067:CKT983068 CUE983067:CUP983068 DEA983067:DEL983068 DNW983067:DOH983068 DXS983067:DYD983068 EHO983067:EHZ983068 ERK983067:ERV983068 FBG983067:FBR983068 FLC983067:FLN983068 FUY983067:FVJ983068 GEU983067:GFF983068 GOQ983067:GPB983068 GYM983067:GYX983068 HII983067:HIT983068 HSE983067:HSP983068 ICA983067:ICL983068 ILW983067:IMH983068 IVS983067:IWD983068 JFO983067:JFZ983068 JPK983067:JPV983068 JZG983067:JZR983068 KJC983067:KJN983068 KSY983067:KTJ983068 LCU983067:LDF983068 LMQ983067:LNB983068 LWM983067:LWX983068 MGI983067:MGT983068 MQE983067:MQP983068 NAA983067:NAL983068 NJW983067:NKH983068 NTS983067:NUD983068 ODO983067:ODZ983068 ONK983067:ONV983068 OXG983067:OXR983068 PHC983067:PHN983068 PQY983067:PRJ983068 QAU983067:QBF983068 QKQ983067:QLB983068 QUM983067:QUX983068 REI983067:RET983068 ROE983067:ROP983068 RYA983067:RYL983068 SHW983067:SIH983068 SRS983067:SSD983068 TBO983067:TBZ983068 TLK983067:TLV983068 TVG983067:TVR983068 UFC983067:UFN983068 UOY983067:UPJ983068 UYU983067:UZF983068 VIQ983067:VJB983068 VSM983067:VSX983068 WCI983067:WCT983068 WME983067:WMP983068 AD31:AD32 L983067:AD983068 L917531:AD917532 L851995:AD851996 L786459:AD786460 L720923:AD720924 L655387:AD655388 L589851:AD589852 L524315:AD524316 L458779:AD458780 L393243:AD393244 L327707:AD327708 L262171:AD262172 L196635:AD196636 L131099:AD131100 L65563:AD65564"/>
    <dataValidation allowBlank="1" prompt="Для выбора выполните двойной щелчок левой клавиши мыши по соответствующей ячейке." sqref="JO65565:JZ65568 TK65565:TV65568 ADG65565:ADR65568 ANC65565:ANN65568 AWY65565:AXJ65568 BGU65565:BHF65568 BQQ65565:BRB65568 CAM65565:CAX65568 CKI65565:CKT65568 CUE65565:CUP65568 DEA65565:DEL65568 DNW65565:DOH65568 DXS65565:DYD65568 EHO65565:EHZ65568 ERK65565:ERV65568 FBG65565:FBR65568 FLC65565:FLN65568 FUY65565:FVJ65568 GEU65565:GFF65568 GOQ65565:GPB65568 GYM65565:GYX65568 HII65565:HIT65568 HSE65565:HSP65568 ICA65565:ICL65568 ILW65565:IMH65568 IVS65565:IWD65568 JFO65565:JFZ65568 JPK65565:JPV65568 JZG65565:JZR65568 KJC65565:KJN65568 KSY65565:KTJ65568 LCU65565:LDF65568 LMQ65565:LNB65568 LWM65565:LWX65568 MGI65565:MGT65568 MQE65565:MQP65568 NAA65565:NAL65568 NJW65565:NKH65568 NTS65565:NUD65568 ODO65565:ODZ65568 ONK65565:ONV65568 OXG65565:OXR65568 PHC65565:PHN65568 PQY65565:PRJ65568 QAU65565:QBF65568 QKQ65565:QLB65568 QUM65565:QUX65568 REI65565:RET65568 ROE65565:ROP65568 RYA65565:RYL65568 SHW65565:SIH65568 SRS65565:SSD65568 TBO65565:TBZ65568 TLK65565:TLV65568 TVG65565:TVR65568 UFC65565:UFN65568 UOY65565:UPJ65568 UYU65565:UZF65568 VIQ65565:VJB65568 VSM65565:VSX65568 WCI65565:WCT65568 WME65565:WMP65568 WWA65565:WWL65568 JO131101:JZ131104 TK131101:TV131104 ADG131101:ADR131104 ANC131101:ANN131104 AWY131101:AXJ131104 BGU131101:BHF131104 BQQ131101:BRB131104 CAM131101:CAX131104 CKI131101:CKT131104 CUE131101:CUP131104 DEA131101:DEL131104 DNW131101:DOH131104 DXS131101:DYD131104 EHO131101:EHZ131104 ERK131101:ERV131104 FBG131101:FBR131104 FLC131101:FLN131104 FUY131101:FVJ131104 GEU131101:GFF131104 GOQ131101:GPB131104 GYM131101:GYX131104 HII131101:HIT131104 HSE131101:HSP131104 ICA131101:ICL131104 ILW131101:IMH131104 IVS131101:IWD131104 JFO131101:JFZ131104 JPK131101:JPV131104 JZG131101:JZR131104 KJC131101:KJN131104 KSY131101:KTJ131104 LCU131101:LDF131104 LMQ131101:LNB131104 LWM131101:LWX131104 MGI131101:MGT131104 MQE131101:MQP131104 NAA131101:NAL131104 NJW131101:NKH131104 NTS131101:NUD131104 ODO131101:ODZ131104 ONK131101:ONV131104 OXG131101:OXR131104 PHC131101:PHN131104 PQY131101:PRJ131104 QAU131101:QBF131104 QKQ131101:QLB131104 QUM131101:QUX131104 REI131101:RET131104 ROE131101:ROP131104 RYA131101:RYL131104 SHW131101:SIH131104 SRS131101:SSD131104 TBO131101:TBZ131104 TLK131101:TLV131104 TVG131101:TVR131104 UFC131101:UFN131104 UOY131101:UPJ131104 UYU131101:UZF131104 VIQ131101:VJB131104 VSM131101:VSX131104 WCI131101:WCT131104 WME131101:WMP131104 WWA131101:WWL131104 JO196637:JZ196640 TK196637:TV196640 ADG196637:ADR196640 ANC196637:ANN196640 AWY196637:AXJ196640 BGU196637:BHF196640 BQQ196637:BRB196640 CAM196637:CAX196640 CKI196637:CKT196640 CUE196637:CUP196640 DEA196637:DEL196640 DNW196637:DOH196640 DXS196637:DYD196640 EHO196637:EHZ196640 ERK196637:ERV196640 FBG196637:FBR196640 FLC196637:FLN196640 FUY196637:FVJ196640 GEU196637:GFF196640 GOQ196637:GPB196640 GYM196637:GYX196640 HII196637:HIT196640 HSE196637:HSP196640 ICA196637:ICL196640 ILW196637:IMH196640 IVS196637:IWD196640 JFO196637:JFZ196640 JPK196637:JPV196640 JZG196637:JZR196640 KJC196637:KJN196640 KSY196637:KTJ196640 LCU196637:LDF196640 LMQ196637:LNB196640 LWM196637:LWX196640 MGI196637:MGT196640 MQE196637:MQP196640 NAA196637:NAL196640 NJW196637:NKH196640 NTS196637:NUD196640 ODO196637:ODZ196640 ONK196637:ONV196640 OXG196637:OXR196640 PHC196637:PHN196640 PQY196637:PRJ196640 QAU196637:QBF196640 QKQ196637:QLB196640 QUM196637:QUX196640 REI196637:RET196640 ROE196637:ROP196640 RYA196637:RYL196640 SHW196637:SIH196640 SRS196637:SSD196640 TBO196637:TBZ196640 TLK196637:TLV196640 TVG196637:TVR196640 UFC196637:UFN196640 UOY196637:UPJ196640 UYU196637:UZF196640 VIQ196637:VJB196640 VSM196637:VSX196640 WCI196637:WCT196640 WME196637:WMP196640 WWA196637:WWL196640 JO262173:JZ262176 TK262173:TV262176 ADG262173:ADR262176 ANC262173:ANN262176 AWY262173:AXJ262176 BGU262173:BHF262176 BQQ262173:BRB262176 CAM262173:CAX262176 CKI262173:CKT262176 CUE262173:CUP262176 DEA262173:DEL262176 DNW262173:DOH262176 DXS262173:DYD262176 EHO262173:EHZ262176 ERK262173:ERV262176 FBG262173:FBR262176 FLC262173:FLN262176 FUY262173:FVJ262176 GEU262173:GFF262176 GOQ262173:GPB262176 GYM262173:GYX262176 HII262173:HIT262176 HSE262173:HSP262176 ICA262173:ICL262176 ILW262173:IMH262176 IVS262173:IWD262176 JFO262173:JFZ262176 JPK262173:JPV262176 JZG262173:JZR262176 KJC262173:KJN262176 KSY262173:KTJ262176 LCU262173:LDF262176 LMQ262173:LNB262176 LWM262173:LWX262176 MGI262173:MGT262176 MQE262173:MQP262176 NAA262173:NAL262176 NJW262173:NKH262176 NTS262173:NUD262176 ODO262173:ODZ262176 ONK262173:ONV262176 OXG262173:OXR262176 PHC262173:PHN262176 PQY262173:PRJ262176 QAU262173:QBF262176 QKQ262173:QLB262176 QUM262173:QUX262176 REI262173:RET262176 ROE262173:ROP262176 RYA262173:RYL262176 SHW262173:SIH262176 SRS262173:SSD262176 TBO262173:TBZ262176 TLK262173:TLV262176 TVG262173:TVR262176 UFC262173:UFN262176 UOY262173:UPJ262176 UYU262173:UZF262176 VIQ262173:VJB262176 VSM262173:VSX262176 WCI262173:WCT262176 WME262173:WMP262176 WWA262173:WWL262176 JO327709:JZ327712 TK327709:TV327712 ADG327709:ADR327712 ANC327709:ANN327712 AWY327709:AXJ327712 BGU327709:BHF327712 BQQ327709:BRB327712 CAM327709:CAX327712 CKI327709:CKT327712 CUE327709:CUP327712 DEA327709:DEL327712 DNW327709:DOH327712 DXS327709:DYD327712 EHO327709:EHZ327712 ERK327709:ERV327712 FBG327709:FBR327712 FLC327709:FLN327712 FUY327709:FVJ327712 GEU327709:GFF327712 GOQ327709:GPB327712 GYM327709:GYX327712 HII327709:HIT327712 HSE327709:HSP327712 ICA327709:ICL327712 ILW327709:IMH327712 IVS327709:IWD327712 JFO327709:JFZ327712 JPK327709:JPV327712 JZG327709:JZR327712 KJC327709:KJN327712 KSY327709:KTJ327712 LCU327709:LDF327712 LMQ327709:LNB327712 LWM327709:LWX327712 MGI327709:MGT327712 MQE327709:MQP327712 NAA327709:NAL327712 NJW327709:NKH327712 NTS327709:NUD327712 ODO327709:ODZ327712 ONK327709:ONV327712 OXG327709:OXR327712 PHC327709:PHN327712 PQY327709:PRJ327712 QAU327709:QBF327712 QKQ327709:QLB327712 QUM327709:QUX327712 REI327709:RET327712 ROE327709:ROP327712 RYA327709:RYL327712 SHW327709:SIH327712 SRS327709:SSD327712 TBO327709:TBZ327712 TLK327709:TLV327712 TVG327709:TVR327712 UFC327709:UFN327712 UOY327709:UPJ327712 UYU327709:UZF327712 VIQ327709:VJB327712 VSM327709:VSX327712 WCI327709:WCT327712 WME327709:WMP327712 WWA327709:WWL327712 JO393245:JZ393248 TK393245:TV393248 ADG393245:ADR393248 ANC393245:ANN393248 AWY393245:AXJ393248 BGU393245:BHF393248 BQQ393245:BRB393248 CAM393245:CAX393248 CKI393245:CKT393248 CUE393245:CUP393248 DEA393245:DEL393248 DNW393245:DOH393248 DXS393245:DYD393248 EHO393245:EHZ393248 ERK393245:ERV393248 FBG393245:FBR393248 FLC393245:FLN393248 FUY393245:FVJ393248 GEU393245:GFF393248 GOQ393245:GPB393248 GYM393245:GYX393248 HII393245:HIT393248 HSE393245:HSP393248 ICA393245:ICL393248 ILW393245:IMH393248 IVS393245:IWD393248 JFO393245:JFZ393248 JPK393245:JPV393248 JZG393245:JZR393248 KJC393245:KJN393248 KSY393245:KTJ393248 LCU393245:LDF393248 LMQ393245:LNB393248 LWM393245:LWX393248 MGI393245:MGT393248 MQE393245:MQP393248 NAA393245:NAL393248 NJW393245:NKH393248 NTS393245:NUD393248 ODO393245:ODZ393248 ONK393245:ONV393248 OXG393245:OXR393248 PHC393245:PHN393248 PQY393245:PRJ393248 QAU393245:QBF393248 QKQ393245:QLB393248 QUM393245:QUX393248 REI393245:RET393248 ROE393245:ROP393248 RYA393245:RYL393248 SHW393245:SIH393248 SRS393245:SSD393248 TBO393245:TBZ393248 TLK393245:TLV393248 TVG393245:TVR393248 UFC393245:UFN393248 UOY393245:UPJ393248 UYU393245:UZF393248 VIQ393245:VJB393248 VSM393245:VSX393248 WCI393245:WCT393248 WME393245:WMP393248 WWA393245:WWL393248 JO458781:JZ458784 TK458781:TV458784 ADG458781:ADR458784 ANC458781:ANN458784 AWY458781:AXJ458784 BGU458781:BHF458784 BQQ458781:BRB458784 CAM458781:CAX458784 CKI458781:CKT458784 CUE458781:CUP458784 DEA458781:DEL458784 DNW458781:DOH458784 DXS458781:DYD458784 EHO458781:EHZ458784 ERK458781:ERV458784 FBG458781:FBR458784 FLC458781:FLN458784 FUY458781:FVJ458784 GEU458781:GFF458784 GOQ458781:GPB458784 GYM458781:GYX458784 HII458781:HIT458784 HSE458781:HSP458784 ICA458781:ICL458784 ILW458781:IMH458784 IVS458781:IWD458784 JFO458781:JFZ458784 JPK458781:JPV458784 JZG458781:JZR458784 KJC458781:KJN458784 KSY458781:KTJ458784 LCU458781:LDF458784 LMQ458781:LNB458784 LWM458781:LWX458784 MGI458781:MGT458784 MQE458781:MQP458784 NAA458781:NAL458784 NJW458781:NKH458784 NTS458781:NUD458784 ODO458781:ODZ458784 ONK458781:ONV458784 OXG458781:OXR458784 PHC458781:PHN458784 PQY458781:PRJ458784 QAU458781:QBF458784 QKQ458781:QLB458784 QUM458781:QUX458784 REI458781:RET458784 ROE458781:ROP458784 RYA458781:RYL458784 SHW458781:SIH458784 SRS458781:SSD458784 TBO458781:TBZ458784 TLK458781:TLV458784 TVG458781:TVR458784 UFC458781:UFN458784 UOY458781:UPJ458784 UYU458781:UZF458784 VIQ458781:VJB458784 VSM458781:VSX458784 WCI458781:WCT458784 WME458781:WMP458784 WWA458781:WWL458784 JO524317:JZ524320 TK524317:TV524320 ADG524317:ADR524320 ANC524317:ANN524320 AWY524317:AXJ524320 BGU524317:BHF524320 BQQ524317:BRB524320 CAM524317:CAX524320 CKI524317:CKT524320 CUE524317:CUP524320 DEA524317:DEL524320 DNW524317:DOH524320 DXS524317:DYD524320 EHO524317:EHZ524320 ERK524317:ERV524320 FBG524317:FBR524320 FLC524317:FLN524320 FUY524317:FVJ524320 GEU524317:GFF524320 GOQ524317:GPB524320 GYM524317:GYX524320 HII524317:HIT524320 HSE524317:HSP524320 ICA524317:ICL524320 ILW524317:IMH524320 IVS524317:IWD524320 JFO524317:JFZ524320 JPK524317:JPV524320 JZG524317:JZR524320 KJC524317:KJN524320 KSY524317:KTJ524320 LCU524317:LDF524320 LMQ524317:LNB524320 LWM524317:LWX524320 MGI524317:MGT524320 MQE524317:MQP524320 NAA524317:NAL524320 NJW524317:NKH524320 NTS524317:NUD524320 ODO524317:ODZ524320 ONK524317:ONV524320 OXG524317:OXR524320 PHC524317:PHN524320 PQY524317:PRJ524320 QAU524317:QBF524320 QKQ524317:QLB524320 QUM524317:QUX524320 REI524317:RET524320 ROE524317:ROP524320 RYA524317:RYL524320 SHW524317:SIH524320 SRS524317:SSD524320 TBO524317:TBZ524320 TLK524317:TLV524320 TVG524317:TVR524320 UFC524317:UFN524320 UOY524317:UPJ524320 UYU524317:UZF524320 VIQ524317:VJB524320 VSM524317:VSX524320 WCI524317:WCT524320 WME524317:WMP524320 WWA524317:WWL524320 JO589853:JZ589856 TK589853:TV589856 ADG589853:ADR589856 ANC589853:ANN589856 AWY589853:AXJ589856 BGU589853:BHF589856 BQQ589853:BRB589856 CAM589853:CAX589856 CKI589853:CKT589856 CUE589853:CUP589856 DEA589853:DEL589856 DNW589853:DOH589856 DXS589853:DYD589856 EHO589853:EHZ589856 ERK589853:ERV589856 FBG589853:FBR589856 FLC589853:FLN589856 FUY589853:FVJ589856 GEU589853:GFF589856 GOQ589853:GPB589856 GYM589853:GYX589856 HII589853:HIT589856 HSE589853:HSP589856 ICA589853:ICL589856 ILW589853:IMH589856 IVS589853:IWD589856 JFO589853:JFZ589856 JPK589853:JPV589856 JZG589853:JZR589856 KJC589853:KJN589856 KSY589853:KTJ589856 LCU589853:LDF589856 LMQ589853:LNB589856 LWM589853:LWX589856 MGI589853:MGT589856 MQE589853:MQP589856 NAA589853:NAL589856 NJW589853:NKH589856 NTS589853:NUD589856 ODO589853:ODZ589856 ONK589853:ONV589856 OXG589853:OXR589856 PHC589853:PHN589856 PQY589853:PRJ589856 QAU589853:QBF589856 QKQ589853:QLB589856 QUM589853:QUX589856 REI589853:RET589856 ROE589853:ROP589856 RYA589853:RYL589856 SHW589853:SIH589856 SRS589853:SSD589856 TBO589853:TBZ589856 TLK589853:TLV589856 TVG589853:TVR589856 UFC589853:UFN589856 UOY589853:UPJ589856 UYU589853:UZF589856 VIQ589853:VJB589856 VSM589853:VSX589856 WCI589853:WCT589856 WME589853:WMP589856 WWA589853:WWL589856 JO655389:JZ655392 TK655389:TV655392 ADG655389:ADR655392 ANC655389:ANN655392 AWY655389:AXJ655392 BGU655389:BHF655392 BQQ655389:BRB655392 CAM655389:CAX655392 CKI655389:CKT655392 CUE655389:CUP655392 DEA655389:DEL655392 DNW655389:DOH655392 DXS655389:DYD655392 EHO655389:EHZ655392 ERK655389:ERV655392 FBG655389:FBR655392 FLC655389:FLN655392 FUY655389:FVJ655392 GEU655389:GFF655392 GOQ655389:GPB655392 GYM655389:GYX655392 HII655389:HIT655392 HSE655389:HSP655392 ICA655389:ICL655392 ILW655389:IMH655392 IVS655389:IWD655392 JFO655389:JFZ655392 JPK655389:JPV655392 JZG655389:JZR655392 KJC655389:KJN655392 KSY655389:KTJ655392 LCU655389:LDF655392 LMQ655389:LNB655392 LWM655389:LWX655392 MGI655389:MGT655392 MQE655389:MQP655392 NAA655389:NAL655392 NJW655389:NKH655392 NTS655389:NUD655392 ODO655389:ODZ655392 ONK655389:ONV655392 OXG655389:OXR655392 PHC655389:PHN655392 PQY655389:PRJ655392 QAU655389:QBF655392 QKQ655389:QLB655392 QUM655389:QUX655392 REI655389:RET655392 ROE655389:ROP655392 RYA655389:RYL655392 SHW655389:SIH655392 SRS655389:SSD655392 TBO655389:TBZ655392 TLK655389:TLV655392 TVG655389:TVR655392 UFC655389:UFN655392 UOY655389:UPJ655392 UYU655389:UZF655392 VIQ655389:VJB655392 VSM655389:VSX655392 WCI655389:WCT655392 WME655389:WMP655392 WWA655389:WWL655392 JO720925:JZ720928 TK720925:TV720928 ADG720925:ADR720928 ANC720925:ANN720928 AWY720925:AXJ720928 BGU720925:BHF720928 BQQ720925:BRB720928 CAM720925:CAX720928 CKI720925:CKT720928 CUE720925:CUP720928 DEA720925:DEL720928 DNW720925:DOH720928 DXS720925:DYD720928 EHO720925:EHZ720928 ERK720925:ERV720928 FBG720925:FBR720928 FLC720925:FLN720928 FUY720925:FVJ720928 GEU720925:GFF720928 GOQ720925:GPB720928 GYM720925:GYX720928 HII720925:HIT720928 HSE720925:HSP720928 ICA720925:ICL720928 ILW720925:IMH720928 IVS720925:IWD720928 JFO720925:JFZ720928 JPK720925:JPV720928 JZG720925:JZR720928 KJC720925:KJN720928 KSY720925:KTJ720928 LCU720925:LDF720928 LMQ720925:LNB720928 LWM720925:LWX720928 MGI720925:MGT720928 MQE720925:MQP720928 NAA720925:NAL720928 NJW720925:NKH720928 NTS720925:NUD720928 ODO720925:ODZ720928 ONK720925:ONV720928 OXG720925:OXR720928 PHC720925:PHN720928 PQY720925:PRJ720928 QAU720925:QBF720928 QKQ720925:QLB720928 QUM720925:QUX720928 REI720925:RET720928 ROE720925:ROP720928 RYA720925:RYL720928 SHW720925:SIH720928 SRS720925:SSD720928 TBO720925:TBZ720928 TLK720925:TLV720928 TVG720925:TVR720928 UFC720925:UFN720928 UOY720925:UPJ720928 UYU720925:UZF720928 VIQ720925:VJB720928 VSM720925:VSX720928 WCI720925:WCT720928 WME720925:WMP720928 WWA720925:WWL720928 JO786461:JZ786464 TK786461:TV786464 ADG786461:ADR786464 ANC786461:ANN786464 AWY786461:AXJ786464 BGU786461:BHF786464 BQQ786461:BRB786464 CAM786461:CAX786464 CKI786461:CKT786464 CUE786461:CUP786464 DEA786461:DEL786464 DNW786461:DOH786464 DXS786461:DYD786464 EHO786461:EHZ786464 ERK786461:ERV786464 FBG786461:FBR786464 FLC786461:FLN786464 FUY786461:FVJ786464 GEU786461:GFF786464 GOQ786461:GPB786464 GYM786461:GYX786464 HII786461:HIT786464 HSE786461:HSP786464 ICA786461:ICL786464 ILW786461:IMH786464 IVS786461:IWD786464 JFO786461:JFZ786464 JPK786461:JPV786464 JZG786461:JZR786464 KJC786461:KJN786464 KSY786461:KTJ786464 LCU786461:LDF786464 LMQ786461:LNB786464 LWM786461:LWX786464 MGI786461:MGT786464 MQE786461:MQP786464 NAA786461:NAL786464 NJW786461:NKH786464 NTS786461:NUD786464 ODO786461:ODZ786464 ONK786461:ONV786464 OXG786461:OXR786464 PHC786461:PHN786464 PQY786461:PRJ786464 QAU786461:QBF786464 QKQ786461:QLB786464 QUM786461:QUX786464 REI786461:RET786464 ROE786461:ROP786464 RYA786461:RYL786464 SHW786461:SIH786464 SRS786461:SSD786464 TBO786461:TBZ786464 TLK786461:TLV786464 TVG786461:TVR786464 UFC786461:UFN786464 UOY786461:UPJ786464 UYU786461:UZF786464 VIQ786461:VJB786464 VSM786461:VSX786464 WCI786461:WCT786464 WME786461:WMP786464 WWA786461:WWL786464 JO851997:JZ852000 TK851997:TV852000 ADG851997:ADR852000 ANC851997:ANN852000 AWY851997:AXJ852000 BGU851997:BHF852000 BQQ851997:BRB852000 CAM851997:CAX852000 CKI851997:CKT852000 CUE851997:CUP852000 DEA851997:DEL852000 DNW851997:DOH852000 DXS851997:DYD852000 EHO851997:EHZ852000 ERK851997:ERV852000 FBG851997:FBR852000 FLC851997:FLN852000 FUY851997:FVJ852000 GEU851997:GFF852000 GOQ851997:GPB852000 GYM851997:GYX852000 HII851997:HIT852000 HSE851997:HSP852000 ICA851997:ICL852000 ILW851997:IMH852000 IVS851997:IWD852000 JFO851997:JFZ852000 JPK851997:JPV852000 JZG851997:JZR852000 KJC851997:KJN852000 KSY851997:KTJ852000 LCU851997:LDF852000 LMQ851997:LNB852000 LWM851997:LWX852000 MGI851997:MGT852000 MQE851997:MQP852000 NAA851997:NAL852000 NJW851997:NKH852000 NTS851997:NUD852000 ODO851997:ODZ852000 ONK851997:ONV852000 OXG851997:OXR852000 PHC851997:PHN852000 PQY851997:PRJ852000 QAU851997:QBF852000 QKQ851997:QLB852000 QUM851997:QUX852000 REI851997:RET852000 ROE851997:ROP852000 RYA851997:RYL852000 SHW851997:SIH852000 SRS851997:SSD852000 TBO851997:TBZ852000 TLK851997:TLV852000 TVG851997:TVR852000 UFC851997:UFN852000 UOY851997:UPJ852000 UYU851997:UZF852000 VIQ851997:VJB852000 VSM851997:VSX852000 WCI851997:WCT852000 WME851997:WMP852000 WWA851997:WWL852000 JO917533:JZ917536 TK917533:TV917536 ADG917533:ADR917536 ANC917533:ANN917536 AWY917533:AXJ917536 BGU917533:BHF917536 BQQ917533:BRB917536 CAM917533:CAX917536 CKI917533:CKT917536 CUE917533:CUP917536 DEA917533:DEL917536 DNW917533:DOH917536 DXS917533:DYD917536 EHO917533:EHZ917536 ERK917533:ERV917536 FBG917533:FBR917536 FLC917533:FLN917536 FUY917533:FVJ917536 GEU917533:GFF917536 GOQ917533:GPB917536 GYM917533:GYX917536 HII917533:HIT917536 HSE917533:HSP917536 ICA917533:ICL917536 ILW917533:IMH917536 IVS917533:IWD917536 JFO917533:JFZ917536 JPK917533:JPV917536 JZG917533:JZR917536 KJC917533:KJN917536 KSY917533:KTJ917536 LCU917533:LDF917536 LMQ917533:LNB917536 LWM917533:LWX917536 MGI917533:MGT917536 MQE917533:MQP917536 NAA917533:NAL917536 NJW917533:NKH917536 NTS917533:NUD917536 ODO917533:ODZ917536 ONK917533:ONV917536 OXG917533:OXR917536 PHC917533:PHN917536 PQY917533:PRJ917536 QAU917533:QBF917536 QKQ917533:QLB917536 QUM917533:QUX917536 REI917533:RET917536 ROE917533:ROP917536 RYA917533:RYL917536 SHW917533:SIH917536 SRS917533:SSD917536 TBO917533:TBZ917536 TLK917533:TLV917536 TVG917533:TVR917536 UFC917533:UFN917536 UOY917533:UPJ917536 UYU917533:UZF917536 VIQ917533:VJB917536 VSM917533:VSX917536 WCI917533:WCT917536 WME917533:WMP917536 WWA917533:WWL917536 JO983069:JZ983072 TK983069:TV983072 ADG983069:ADR983072 ANC983069:ANN983072 AWY983069:AXJ983072 BGU983069:BHF983072 BQQ983069:BRB983072 CAM983069:CAX983072 CKI983069:CKT983072 CUE983069:CUP983072 DEA983069:DEL983072 DNW983069:DOH983072 DXS983069:DYD983072 EHO983069:EHZ983072 ERK983069:ERV983072 FBG983069:FBR983072 FLC983069:FLN983072 FUY983069:FVJ983072 GEU983069:GFF983072 GOQ983069:GPB983072 GYM983069:GYX983072 HII983069:HIT983072 HSE983069:HSP983072 ICA983069:ICL983072 ILW983069:IMH983072 IVS983069:IWD983072 JFO983069:JFZ983072 JPK983069:JPV983072 JZG983069:JZR983072 KJC983069:KJN983072 KSY983069:KTJ983072 LCU983069:LDF983072 LMQ983069:LNB983072 LWM983069:LWX983072 MGI983069:MGT983072 MQE983069:MQP983072 NAA983069:NAL983072 NJW983069:NKH983072 NTS983069:NUD983072 ODO983069:ODZ983072 ONK983069:ONV983072 OXG983069:OXR983072 PHC983069:PHN983072 PQY983069:PRJ983072 QAU983069:QBF983072 QKQ983069:QLB983072 QUM983069:QUX983072 REI983069:RET983072 ROE983069:ROP983072 RYA983069:RYL983072 SHW983069:SIH983072 SRS983069:SSD983072 TBO983069:TBZ983072 TLK983069:TLV983072 TVG983069:TVR983072 UFC983069:UFN983072 UOY983069:UPJ983072 UYU983069:UZF983072 VIQ983069:VJB983072 VSM983069:VSX983072 WCI983069:WCT983072 WME983069:WMP983072 WWA983069:WWL983072 WWA983066:WWL983066 TK26:TV26 ADG26:ADR26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L131101:AD131104 JO65562:JZ65562 TK65562:TV65562 ADG65562:ADR65562 ANC65562:ANN65562 AWY65562:AXJ65562 BGU65562:BHF65562 BQQ65562:BRB65562 CAM65562:CAX65562 CKI65562:CKT65562 CUE65562:CUP65562 DEA65562:DEL65562 DNW65562:DOH65562 DXS65562:DYD65562 EHO65562:EHZ65562 ERK65562:ERV65562 FBG65562:FBR65562 FLC65562:FLN65562 FUY65562:FVJ65562 GEU65562:GFF65562 GOQ65562:GPB65562 GYM65562:GYX65562 HII65562:HIT65562 HSE65562:HSP65562 ICA65562:ICL65562 ILW65562:IMH65562 IVS65562:IWD65562 JFO65562:JFZ65562 JPK65562:JPV65562 JZG65562:JZR65562 KJC65562:KJN65562 KSY65562:KTJ65562 LCU65562:LDF65562 LMQ65562:LNB65562 LWM65562:LWX65562 MGI65562:MGT65562 MQE65562:MQP65562 NAA65562:NAL65562 NJW65562:NKH65562 NTS65562:NUD65562 ODO65562:ODZ65562 ONK65562:ONV65562 OXG65562:OXR65562 PHC65562:PHN65562 PQY65562:PRJ65562 QAU65562:QBF65562 QKQ65562:QLB65562 QUM65562:QUX65562 REI65562:RET65562 ROE65562:ROP65562 RYA65562:RYL65562 SHW65562:SIH65562 SRS65562:SSD65562 TBO65562:TBZ65562 TLK65562:TLV65562 TVG65562:TVR65562 UFC65562:UFN65562 UOY65562:UPJ65562 UYU65562:UZF65562 VIQ65562:VJB65562 VSM65562:VSX65562 WCI65562:WCT65562 WME65562:WMP65562 WWA65562:WWL65562 JO131098:JZ131098 TK131098:TV131098 ADG131098:ADR131098 ANC131098:ANN131098 AWY131098:AXJ131098 BGU131098:BHF131098 BQQ131098:BRB131098 CAM131098:CAX131098 CKI131098:CKT131098 CUE131098:CUP131098 DEA131098:DEL131098 DNW131098:DOH131098 DXS131098:DYD131098 EHO131098:EHZ131098 ERK131098:ERV131098 FBG131098:FBR131098 FLC131098:FLN131098 FUY131098:FVJ131098 GEU131098:GFF131098 GOQ131098:GPB131098 GYM131098:GYX131098 HII131098:HIT131098 HSE131098:HSP131098 ICA131098:ICL131098 ILW131098:IMH131098 IVS131098:IWD131098 JFO131098:JFZ131098 JPK131098:JPV131098 JZG131098:JZR131098 KJC131098:KJN131098 KSY131098:KTJ131098 LCU131098:LDF131098 LMQ131098:LNB131098 LWM131098:LWX131098 MGI131098:MGT131098 MQE131098:MQP131098 NAA131098:NAL131098 NJW131098:NKH131098 NTS131098:NUD131098 ODO131098:ODZ131098 ONK131098:ONV131098 OXG131098:OXR131098 PHC131098:PHN131098 PQY131098:PRJ131098 QAU131098:QBF131098 QKQ131098:QLB131098 QUM131098:QUX131098 REI131098:RET131098 ROE131098:ROP131098 RYA131098:RYL131098 SHW131098:SIH131098 SRS131098:SSD131098 TBO131098:TBZ131098 TLK131098:TLV131098 TVG131098:TVR131098 UFC131098:UFN131098 UOY131098:UPJ131098 UYU131098:UZF131098 VIQ131098:VJB131098 VSM131098:VSX131098 WCI131098:WCT131098 WME131098:WMP131098 WWA131098:WWL131098 JO196634:JZ196634 TK196634:TV196634 ADG196634:ADR196634 ANC196634:ANN196634 AWY196634:AXJ196634 BGU196634:BHF196634 BQQ196634:BRB196634 CAM196634:CAX196634 CKI196634:CKT196634 CUE196634:CUP196634 DEA196634:DEL196634 DNW196634:DOH196634 DXS196634:DYD196634 EHO196634:EHZ196634 ERK196634:ERV196634 FBG196634:FBR196634 FLC196634:FLN196634 FUY196634:FVJ196634 GEU196634:GFF196634 GOQ196634:GPB196634 GYM196634:GYX196634 HII196634:HIT196634 HSE196634:HSP196634 ICA196634:ICL196634 ILW196634:IMH196634 IVS196634:IWD196634 JFO196634:JFZ196634 JPK196634:JPV196634 JZG196634:JZR196634 KJC196634:KJN196634 KSY196634:KTJ196634 LCU196634:LDF196634 LMQ196634:LNB196634 LWM196634:LWX196634 MGI196634:MGT196634 MQE196634:MQP196634 NAA196634:NAL196634 NJW196634:NKH196634 NTS196634:NUD196634 ODO196634:ODZ196634 ONK196634:ONV196634 OXG196634:OXR196634 PHC196634:PHN196634 PQY196634:PRJ196634 QAU196634:QBF196634 QKQ196634:QLB196634 QUM196634:QUX196634 REI196634:RET196634 ROE196634:ROP196634 RYA196634:RYL196634 SHW196634:SIH196634 SRS196634:SSD196634 TBO196634:TBZ196634 TLK196634:TLV196634 TVG196634:TVR196634 UFC196634:UFN196634 UOY196634:UPJ196634 UYU196634:UZF196634 VIQ196634:VJB196634 VSM196634:VSX196634 WCI196634:WCT196634 WME196634:WMP196634 WWA196634:WWL196634 JO262170:JZ262170 TK262170:TV262170 ADG262170:ADR262170 ANC262170:ANN262170 AWY262170:AXJ262170 BGU262170:BHF262170 BQQ262170:BRB262170 CAM262170:CAX262170 CKI262170:CKT262170 CUE262170:CUP262170 DEA262170:DEL262170 DNW262170:DOH262170 DXS262170:DYD262170 EHO262170:EHZ262170 ERK262170:ERV262170 FBG262170:FBR262170 FLC262170:FLN262170 FUY262170:FVJ262170 GEU262170:GFF262170 GOQ262170:GPB262170 GYM262170:GYX262170 HII262170:HIT262170 HSE262170:HSP262170 ICA262170:ICL262170 ILW262170:IMH262170 IVS262170:IWD262170 JFO262170:JFZ262170 JPK262170:JPV262170 JZG262170:JZR262170 KJC262170:KJN262170 KSY262170:KTJ262170 LCU262170:LDF262170 LMQ262170:LNB262170 LWM262170:LWX262170 MGI262170:MGT262170 MQE262170:MQP262170 NAA262170:NAL262170 NJW262170:NKH262170 NTS262170:NUD262170 ODO262170:ODZ262170 ONK262170:ONV262170 OXG262170:OXR262170 PHC262170:PHN262170 PQY262170:PRJ262170 QAU262170:QBF262170 QKQ262170:QLB262170 QUM262170:QUX262170 REI262170:RET262170 ROE262170:ROP262170 RYA262170:RYL262170 SHW262170:SIH262170 SRS262170:SSD262170 TBO262170:TBZ262170 TLK262170:TLV262170 TVG262170:TVR262170 UFC262170:UFN262170 UOY262170:UPJ262170 UYU262170:UZF262170 VIQ262170:VJB262170 VSM262170:VSX262170 WCI262170:WCT262170 WME262170:WMP262170 WWA262170:WWL262170 JO327706:JZ327706 TK327706:TV327706 ADG327706:ADR327706 ANC327706:ANN327706 AWY327706:AXJ327706 BGU327706:BHF327706 BQQ327706:BRB327706 CAM327706:CAX327706 CKI327706:CKT327706 CUE327706:CUP327706 DEA327706:DEL327706 DNW327706:DOH327706 DXS327706:DYD327706 EHO327706:EHZ327706 ERK327706:ERV327706 FBG327706:FBR327706 FLC327706:FLN327706 FUY327706:FVJ327706 GEU327706:GFF327706 GOQ327706:GPB327706 GYM327706:GYX327706 HII327706:HIT327706 HSE327706:HSP327706 ICA327706:ICL327706 ILW327706:IMH327706 IVS327706:IWD327706 JFO327706:JFZ327706 JPK327706:JPV327706 JZG327706:JZR327706 KJC327706:KJN327706 KSY327706:KTJ327706 LCU327706:LDF327706 LMQ327706:LNB327706 LWM327706:LWX327706 MGI327706:MGT327706 MQE327706:MQP327706 NAA327706:NAL327706 NJW327706:NKH327706 NTS327706:NUD327706 ODO327706:ODZ327706 ONK327706:ONV327706 OXG327706:OXR327706 PHC327706:PHN327706 PQY327706:PRJ327706 QAU327706:QBF327706 QKQ327706:QLB327706 QUM327706:QUX327706 REI327706:RET327706 ROE327706:ROP327706 RYA327706:RYL327706 SHW327706:SIH327706 SRS327706:SSD327706 TBO327706:TBZ327706 TLK327706:TLV327706 TVG327706:TVR327706 UFC327706:UFN327706 UOY327706:UPJ327706 UYU327706:UZF327706 VIQ327706:VJB327706 VSM327706:VSX327706 WCI327706:WCT327706 WME327706:WMP327706 WWA327706:WWL327706 JO393242:JZ393242 TK393242:TV393242 ADG393242:ADR393242 ANC393242:ANN393242 AWY393242:AXJ393242 BGU393242:BHF393242 BQQ393242:BRB393242 CAM393242:CAX393242 CKI393242:CKT393242 CUE393242:CUP393242 DEA393242:DEL393242 DNW393242:DOH393242 DXS393242:DYD393242 EHO393242:EHZ393242 ERK393242:ERV393242 FBG393242:FBR393242 FLC393242:FLN393242 FUY393242:FVJ393242 GEU393242:GFF393242 GOQ393242:GPB393242 GYM393242:GYX393242 HII393242:HIT393242 HSE393242:HSP393242 ICA393242:ICL393242 ILW393242:IMH393242 IVS393242:IWD393242 JFO393242:JFZ393242 JPK393242:JPV393242 JZG393242:JZR393242 KJC393242:KJN393242 KSY393242:KTJ393242 LCU393242:LDF393242 LMQ393242:LNB393242 LWM393242:LWX393242 MGI393242:MGT393242 MQE393242:MQP393242 NAA393242:NAL393242 NJW393242:NKH393242 NTS393242:NUD393242 ODO393242:ODZ393242 ONK393242:ONV393242 OXG393242:OXR393242 PHC393242:PHN393242 PQY393242:PRJ393242 QAU393242:QBF393242 QKQ393242:QLB393242 QUM393242:QUX393242 REI393242:RET393242 ROE393242:ROP393242 RYA393242:RYL393242 SHW393242:SIH393242 SRS393242:SSD393242 TBO393242:TBZ393242 TLK393242:TLV393242 TVG393242:TVR393242 UFC393242:UFN393242 UOY393242:UPJ393242 UYU393242:UZF393242 VIQ393242:VJB393242 VSM393242:VSX393242 WCI393242:WCT393242 WME393242:WMP393242 WWA393242:WWL393242 JO458778:JZ458778 TK458778:TV458778 ADG458778:ADR458778 ANC458778:ANN458778 AWY458778:AXJ458778 BGU458778:BHF458778 BQQ458778:BRB458778 CAM458778:CAX458778 CKI458778:CKT458778 CUE458778:CUP458778 DEA458778:DEL458778 DNW458778:DOH458778 DXS458778:DYD458778 EHO458778:EHZ458778 ERK458778:ERV458778 FBG458778:FBR458778 FLC458778:FLN458778 FUY458778:FVJ458778 GEU458778:GFF458778 GOQ458778:GPB458778 GYM458778:GYX458778 HII458778:HIT458778 HSE458778:HSP458778 ICA458778:ICL458778 ILW458778:IMH458778 IVS458778:IWD458778 JFO458778:JFZ458778 JPK458778:JPV458778 JZG458778:JZR458778 KJC458778:KJN458778 KSY458778:KTJ458778 LCU458778:LDF458778 LMQ458778:LNB458778 LWM458778:LWX458778 MGI458778:MGT458778 MQE458778:MQP458778 NAA458778:NAL458778 NJW458778:NKH458778 NTS458778:NUD458778 ODO458778:ODZ458778 ONK458778:ONV458778 OXG458778:OXR458778 PHC458778:PHN458778 PQY458778:PRJ458778 QAU458778:QBF458778 QKQ458778:QLB458778 QUM458778:QUX458778 REI458778:RET458778 ROE458778:ROP458778 RYA458778:RYL458778 SHW458778:SIH458778 SRS458778:SSD458778 TBO458778:TBZ458778 TLK458778:TLV458778 TVG458778:TVR458778 UFC458778:UFN458778 UOY458778:UPJ458778 UYU458778:UZF458778 VIQ458778:VJB458778 VSM458778:VSX458778 WCI458778:WCT458778 WME458778:WMP458778 WWA458778:WWL458778 JO524314:JZ524314 TK524314:TV524314 ADG524314:ADR524314 ANC524314:ANN524314 AWY524314:AXJ524314 BGU524314:BHF524314 BQQ524314:BRB524314 CAM524314:CAX524314 CKI524314:CKT524314 CUE524314:CUP524314 DEA524314:DEL524314 DNW524314:DOH524314 DXS524314:DYD524314 EHO524314:EHZ524314 ERK524314:ERV524314 FBG524314:FBR524314 FLC524314:FLN524314 FUY524314:FVJ524314 GEU524314:GFF524314 GOQ524314:GPB524314 GYM524314:GYX524314 HII524314:HIT524314 HSE524314:HSP524314 ICA524314:ICL524314 ILW524314:IMH524314 IVS524314:IWD524314 JFO524314:JFZ524314 JPK524314:JPV524314 JZG524314:JZR524314 KJC524314:KJN524314 KSY524314:KTJ524314 LCU524314:LDF524314 LMQ524314:LNB524314 LWM524314:LWX524314 MGI524314:MGT524314 MQE524314:MQP524314 NAA524314:NAL524314 NJW524314:NKH524314 NTS524314:NUD524314 ODO524314:ODZ524314 ONK524314:ONV524314 OXG524314:OXR524314 PHC524314:PHN524314 PQY524314:PRJ524314 QAU524314:QBF524314 QKQ524314:QLB524314 QUM524314:QUX524314 REI524314:RET524314 ROE524314:ROP524314 RYA524314:RYL524314 SHW524314:SIH524314 SRS524314:SSD524314 TBO524314:TBZ524314 TLK524314:TLV524314 TVG524314:TVR524314 UFC524314:UFN524314 UOY524314:UPJ524314 UYU524314:UZF524314 VIQ524314:VJB524314 VSM524314:VSX524314 WCI524314:WCT524314 WME524314:WMP524314 WWA524314:WWL524314 JO589850:JZ589850 TK589850:TV589850 ADG589850:ADR589850 ANC589850:ANN589850 AWY589850:AXJ589850 BGU589850:BHF589850 BQQ589850:BRB589850 CAM589850:CAX589850 CKI589850:CKT589850 CUE589850:CUP589850 DEA589850:DEL589850 DNW589850:DOH589850 DXS589850:DYD589850 EHO589850:EHZ589850 ERK589850:ERV589850 FBG589850:FBR589850 FLC589850:FLN589850 FUY589850:FVJ589850 GEU589850:GFF589850 GOQ589850:GPB589850 GYM589850:GYX589850 HII589850:HIT589850 HSE589850:HSP589850 ICA589850:ICL589850 ILW589850:IMH589850 IVS589850:IWD589850 JFO589850:JFZ589850 JPK589850:JPV589850 JZG589850:JZR589850 KJC589850:KJN589850 KSY589850:KTJ589850 LCU589850:LDF589850 LMQ589850:LNB589850 LWM589850:LWX589850 MGI589850:MGT589850 MQE589850:MQP589850 NAA589850:NAL589850 NJW589850:NKH589850 NTS589850:NUD589850 ODO589850:ODZ589850 ONK589850:ONV589850 OXG589850:OXR589850 PHC589850:PHN589850 PQY589850:PRJ589850 QAU589850:QBF589850 QKQ589850:QLB589850 QUM589850:QUX589850 REI589850:RET589850 ROE589850:ROP589850 RYA589850:RYL589850 SHW589850:SIH589850 SRS589850:SSD589850 TBO589850:TBZ589850 TLK589850:TLV589850 TVG589850:TVR589850 UFC589850:UFN589850 UOY589850:UPJ589850 UYU589850:UZF589850 VIQ589850:VJB589850 VSM589850:VSX589850 WCI589850:WCT589850 WME589850:WMP589850 WWA589850:WWL589850 JO655386:JZ655386 TK655386:TV655386 ADG655386:ADR655386 ANC655386:ANN655386 AWY655386:AXJ655386 BGU655386:BHF655386 BQQ655386:BRB655386 CAM655386:CAX655386 CKI655386:CKT655386 CUE655386:CUP655386 DEA655386:DEL655386 DNW655386:DOH655386 DXS655386:DYD655386 EHO655386:EHZ655386 ERK655386:ERV655386 FBG655386:FBR655386 FLC655386:FLN655386 FUY655386:FVJ655386 GEU655386:GFF655386 GOQ655386:GPB655386 GYM655386:GYX655386 HII655386:HIT655386 HSE655386:HSP655386 ICA655386:ICL655386 ILW655386:IMH655386 IVS655386:IWD655386 JFO655386:JFZ655386 JPK655386:JPV655386 JZG655386:JZR655386 KJC655386:KJN655386 KSY655386:KTJ655386 LCU655386:LDF655386 LMQ655386:LNB655386 LWM655386:LWX655386 MGI655386:MGT655386 MQE655386:MQP655386 NAA655386:NAL655386 NJW655386:NKH655386 NTS655386:NUD655386 ODO655386:ODZ655386 ONK655386:ONV655386 OXG655386:OXR655386 PHC655386:PHN655386 PQY655386:PRJ655386 QAU655386:QBF655386 QKQ655386:QLB655386 QUM655386:QUX655386 REI655386:RET655386 ROE655386:ROP655386 RYA655386:RYL655386 SHW655386:SIH655386 SRS655386:SSD655386 TBO655386:TBZ655386 TLK655386:TLV655386 TVG655386:TVR655386 UFC655386:UFN655386 UOY655386:UPJ655386 UYU655386:UZF655386 VIQ655386:VJB655386 VSM655386:VSX655386 WCI655386:WCT655386 WME655386:WMP655386 WWA655386:WWL655386 JO720922:JZ720922 TK720922:TV720922 ADG720922:ADR720922 ANC720922:ANN720922 AWY720922:AXJ720922 BGU720922:BHF720922 BQQ720922:BRB720922 CAM720922:CAX720922 CKI720922:CKT720922 CUE720922:CUP720922 DEA720922:DEL720922 DNW720922:DOH720922 DXS720922:DYD720922 EHO720922:EHZ720922 ERK720922:ERV720922 FBG720922:FBR720922 FLC720922:FLN720922 FUY720922:FVJ720922 GEU720922:GFF720922 GOQ720922:GPB720922 GYM720922:GYX720922 HII720922:HIT720922 HSE720922:HSP720922 ICA720922:ICL720922 ILW720922:IMH720922 IVS720922:IWD720922 JFO720922:JFZ720922 JPK720922:JPV720922 JZG720922:JZR720922 KJC720922:KJN720922 KSY720922:KTJ720922 LCU720922:LDF720922 LMQ720922:LNB720922 LWM720922:LWX720922 MGI720922:MGT720922 MQE720922:MQP720922 NAA720922:NAL720922 NJW720922:NKH720922 NTS720922:NUD720922 ODO720922:ODZ720922 ONK720922:ONV720922 OXG720922:OXR720922 PHC720922:PHN720922 PQY720922:PRJ720922 QAU720922:QBF720922 QKQ720922:QLB720922 QUM720922:QUX720922 REI720922:RET720922 ROE720922:ROP720922 RYA720922:RYL720922 SHW720922:SIH720922 SRS720922:SSD720922 TBO720922:TBZ720922 TLK720922:TLV720922 TVG720922:TVR720922 UFC720922:UFN720922 UOY720922:UPJ720922 UYU720922:UZF720922 VIQ720922:VJB720922 VSM720922:VSX720922 WCI720922:WCT720922 WME720922:WMP720922 WWA720922:WWL720922 JO786458:JZ786458 TK786458:TV786458 ADG786458:ADR786458 ANC786458:ANN786458 AWY786458:AXJ786458 BGU786458:BHF786458 BQQ786458:BRB786458 CAM786458:CAX786458 CKI786458:CKT786458 CUE786458:CUP786458 DEA786458:DEL786458 DNW786458:DOH786458 DXS786458:DYD786458 EHO786458:EHZ786458 ERK786458:ERV786458 FBG786458:FBR786458 FLC786458:FLN786458 FUY786458:FVJ786458 GEU786458:GFF786458 GOQ786458:GPB786458 GYM786458:GYX786458 HII786458:HIT786458 HSE786458:HSP786458 ICA786458:ICL786458 ILW786458:IMH786458 IVS786458:IWD786458 JFO786458:JFZ786458 JPK786458:JPV786458 JZG786458:JZR786458 KJC786458:KJN786458 KSY786458:KTJ786458 LCU786458:LDF786458 LMQ786458:LNB786458 LWM786458:LWX786458 MGI786458:MGT786458 MQE786458:MQP786458 NAA786458:NAL786458 NJW786458:NKH786458 NTS786458:NUD786458 ODO786458:ODZ786458 ONK786458:ONV786458 OXG786458:OXR786458 PHC786458:PHN786458 PQY786458:PRJ786458 QAU786458:QBF786458 QKQ786458:QLB786458 QUM786458:QUX786458 REI786458:RET786458 ROE786458:ROP786458 RYA786458:RYL786458 SHW786458:SIH786458 SRS786458:SSD786458 TBO786458:TBZ786458 TLK786458:TLV786458 TVG786458:TVR786458 UFC786458:UFN786458 UOY786458:UPJ786458 UYU786458:UZF786458 VIQ786458:VJB786458 VSM786458:VSX786458 WCI786458:WCT786458 WME786458:WMP786458 WWA786458:WWL786458 JO851994:JZ851994 TK851994:TV851994 ADG851994:ADR851994 ANC851994:ANN851994 AWY851994:AXJ851994 BGU851994:BHF851994 BQQ851994:BRB851994 CAM851994:CAX851994 CKI851994:CKT851994 CUE851994:CUP851994 DEA851994:DEL851994 DNW851994:DOH851994 DXS851994:DYD851994 EHO851994:EHZ851994 ERK851994:ERV851994 FBG851994:FBR851994 FLC851994:FLN851994 FUY851994:FVJ851994 GEU851994:GFF851994 GOQ851994:GPB851994 GYM851994:GYX851994 HII851994:HIT851994 HSE851994:HSP851994 ICA851994:ICL851994 ILW851994:IMH851994 IVS851994:IWD851994 JFO851994:JFZ851994 JPK851994:JPV851994 JZG851994:JZR851994 KJC851994:KJN851994 KSY851994:KTJ851994 LCU851994:LDF851994 LMQ851994:LNB851994 LWM851994:LWX851994 MGI851994:MGT851994 MQE851994:MQP851994 NAA851994:NAL851994 NJW851994:NKH851994 NTS851994:NUD851994 ODO851994:ODZ851994 ONK851994:ONV851994 OXG851994:OXR851994 PHC851994:PHN851994 PQY851994:PRJ851994 QAU851994:QBF851994 QKQ851994:QLB851994 QUM851994:QUX851994 REI851994:RET851994 ROE851994:ROP851994 RYA851994:RYL851994 SHW851994:SIH851994 SRS851994:SSD851994 TBO851994:TBZ851994 TLK851994:TLV851994 TVG851994:TVR851994 UFC851994:UFN851994 UOY851994:UPJ851994 UYU851994:UZF851994 VIQ851994:VJB851994 VSM851994:VSX851994 WCI851994:WCT851994 WME851994:WMP851994 WWA851994:WWL851994 JO917530:JZ917530 TK917530:TV917530 ADG917530:ADR917530 ANC917530:ANN917530 AWY917530:AXJ917530 BGU917530:BHF917530 BQQ917530:BRB917530 CAM917530:CAX917530 CKI917530:CKT917530 CUE917530:CUP917530 DEA917530:DEL917530 DNW917530:DOH917530 DXS917530:DYD917530 EHO917530:EHZ917530 ERK917530:ERV917530 FBG917530:FBR917530 FLC917530:FLN917530 FUY917530:FVJ917530 GEU917530:GFF917530 GOQ917530:GPB917530 GYM917530:GYX917530 HII917530:HIT917530 HSE917530:HSP917530 ICA917530:ICL917530 ILW917530:IMH917530 IVS917530:IWD917530 JFO917530:JFZ917530 JPK917530:JPV917530 JZG917530:JZR917530 KJC917530:KJN917530 KSY917530:KTJ917530 LCU917530:LDF917530 LMQ917530:LNB917530 LWM917530:LWX917530 MGI917530:MGT917530 MQE917530:MQP917530 NAA917530:NAL917530 NJW917530:NKH917530 NTS917530:NUD917530 ODO917530:ODZ917530 ONK917530:ONV917530 OXG917530:OXR917530 PHC917530:PHN917530 PQY917530:PRJ917530 QAU917530:QBF917530 QKQ917530:QLB917530 QUM917530:QUX917530 REI917530:RET917530 ROE917530:ROP917530 RYA917530:RYL917530 SHW917530:SIH917530 SRS917530:SSD917530 TBO917530:TBZ917530 TLK917530:TLV917530 TVG917530:TVR917530 UFC917530:UFN917530 UOY917530:UPJ917530 UYU917530:UZF917530 VIQ917530:VJB917530 VSM917530:VSX917530 WCI917530:WCT917530 WME917530:WMP917530 WWA917530:WWL917530 JO983066:JZ983066 TK983066:TV983066 ADG983066:ADR983066 ANC983066:ANN983066 AWY983066:AXJ983066 BGU983066:BHF983066 BQQ983066:BRB983066 CAM983066:CAX983066 CKI983066:CKT983066 CUE983066:CUP983066 DEA983066:DEL983066 DNW983066:DOH983066 DXS983066:DYD983066 EHO983066:EHZ983066 ERK983066:ERV983066 FBG983066:FBR983066 FLC983066:FLN983066 FUY983066:FVJ983066 GEU983066:GFF983066 GOQ983066:GPB983066 GYM983066:GYX983066 HII983066:HIT983066 HSE983066:HSP983066 ICA983066:ICL983066 ILW983066:IMH983066 IVS983066:IWD983066 JFO983066:JFZ983066 JPK983066:JPV983066 JZG983066:JZR983066 KJC983066:KJN983066 KSY983066:KTJ983066 LCU983066:LDF983066 LMQ983066:LNB983066 LWM983066:LWX983066 MGI983066:MGT983066 MQE983066:MQP983066 NAA983066:NAL983066 NJW983066:NKH983066 NTS983066:NUD983066 ODO983066:ODZ983066 ONK983066:ONV983066 OXG983066:OXR983066 PHC983066:PHN983066 PQY983066:PRJ983066 QAU983066:QBF983066 QKQ983066:QLB983066 QUM983066:QUX983066 REI983066:RET983066 ROE983066:ROP983066 RYA983066:RYL983066 SHW983066:SIH983066 SRS983066:SSD983066 TBO983066:TBZ983066 TLK983066:TLV983066 TVG983066:TVR983066 UFC983066:UFN983066 UOY983066:UPJ983066 UYU983066:UZF983066 VIQ983066:VJB983066 VSM983066:VSX983066 WCI983066:WCT983066 WME983066:WMP983066 L65565:AD65568 L983066:AD983066 L917530:AD917530 L851994:AD851994 L786458:AD786458 L720922:AD720922 L655386:AD655386 L589850:AD589850 L524314:AD524314 L458778:AD458778 L393242:AD393242 L327706:AD327706 L262170:AD262170 L196634:AD196634 L131098:AD131098 L65562:AD65562 L983069:AD983072 L917533:AD917536 L851997:AD852000 L786461:AD786464 L720925:AD720928 L655389:AD655392 L589853:AD589856 L524317:AD524320 L458781:AD458784 L393245:AD393248 L327709:AD327712 L262173:AD262176 L196637:AD196640 JO26:JZ26 JO30:JZ30 TK30:TV30 ADG30:ADR30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dataValidation type="list" allowBlank="1" showInputMessage="1" errorTitle="Ошибка" error="Выберите значение из списка" prompt="Выберите значение из списка" sqref="WWD98306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O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O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O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O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O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O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O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O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O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O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O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O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O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O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V65559 V131095 V196631 V262167 V327703 V393239 V458775 V524311 V589847 V655383 V720919 V786455 V851991 V917527 V983063 WWD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formula1>kind_of_cons</formula1>
    </dataValidation>
    <dataValidation type="textLength" operator="lessThanOrEqual" allowBlank="1" showInputMessage="1" showErrorMessage="1" errorTitle="Ошибка" error="Допускается ввод не более 900 символов!" sqref="WWL983058:WWL983064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58:WMP983064 AD65554:AD65560 JZ65554:JZ65560 TV65554:TV65560 ADR65554:ADR65560 ANN65554:ANN65560 AXJ65554:AXJ65560 BHF65554:BHF65560 BRB65554:BRB65560 CAX65554:CAX65560 CKT65554:CKT65560 CUP65554:CUP65560 DEL65554:DEL65560 DOH65554:DOH65560 DYD65554:DYD65560 EHZ65554:EHZ65560 ERV65554:ERV65560 FBR65554:FBR65560 FLN65554:FLN65560 FVJ65554:FVJ65560 GFF65554:GFF65560 GPB65554:GPB65560 GYX65554:GYX65560 HIT65554:HIT65560 HSP65554:HSP65560 ICL65554:ICL65560 IMH65554:IMH65560 IWD65554:IWD65560 JFZ65554:JFZ65560 JPV65554:JPV65560 JZR65554:JZR65560 KJN65554:KJN65560 KTJ65554:KTJ65560 LDF65554:LDF65560 LNB65554:LNB65560 LWX65554:LWX65560 MGT65554:MGT65560 MQP65554:MQP65560 NAL65554:NAL65560 NKH65554:NKH65560 NUD65554:NUD65560 ODZ65554:ODZ65560 ONV65554:ONV65560 OXR65554:OXR65560 PHN65554:PHN65560 PRJ65554:PRJ65560 QBF65554:QBF65560 QLB65554:QLB65560 QUX65554:QUX65560 RET65554:RET65560 ROP65554:ROP65560 RYL65554:RYL65560 SIH65554:SIH65560 SSD65554:SSD65560 TBZ65554:TBZ65560 TLV65554:TLV65560 TVR65554:TVR65560 UFN65554:UFN65560 UPJ65554:UPJ65560 UZF65554:UZF65560 VJB65554:VJB65560 VSX65554:VSX65560 WCT65554:WCT65560 WMP65554:WMP65560 WWL65554:WWL65560 AD131090:AD131096 JZ131090:JZ131096 TV131090:TV131096 ADR131090:ADR131096 ANN131090:ANN131096 AXJ131090:AXJ131096 BHF131090:BHF131096 BRB131090:BRB131096 CAX131090:CAX131096 CKT131090:CKT131096 CUP131090:CUP131096 DEL131090:DEL131096 DOH131090:DOH131096 DYD131090:DYD131096 EHZ131090:EHZ131096 ERV131090:ERV131096 FBR131090:FBR131096 FLN131090:FLN131096 FVJ131090:FVJ131096 GFF131090:GFF131096 GPB131090:GPB131096 GYX131090:GYX131096 HIT131090:HIT131096 HSP131090:HSP131096 ICL131090:ICL131096 IMH131090:IMH131096 IWD131090:IWD131096 JFZ131090:JFZ131096 JPV131090:JPV131096 JZR131090:JZR131096 KJN131090:KJN131096 KTJ131090:KTJ131096 LDF131090:LDF131096 LNB131090:LNB131096 LWX131090:LWX131096 MGT131090:MGT131096 MQP131090:MQP131096 NAL131090:NAL131096 NKH131090:NKH131096 NUD131090:NUD131096 ODZ131090:ODZ131096 ONV131090:ONV131096 OXR131090:OXR131096 PHN131090:PHN131096 PRJ131090:PRJ131096 QBF131090:QBF131096 QLB131090:QLB131096 QUX131090:QUX131096 RET131090:RET131096 ROP131090:ROP131096 RYL131090:RYL131096 SIH131090:SIH131096 SSD131090:SSD131096 TBZ131090:TBZ131096 TLV131090:TLV131096 TVR131090:TVR131096 UFN131090:UFN131096 UPJ131090:UPJ131096 UZF131090:UZF131096 VJB131090:VJB131096 VSX131090:VSX131096 WCT131090:WCT131096 WMP131090:WMP131096 WWL131090:WWL131096 AD196626:AD196632 JZ196626:JZ196632 TV196626:TV196632 ADR196626:ADR196632 ANN196626:ANN196632 AXJ196626:AXJ196632 BHF196626:BHF196632 BRB196626:BRB196632 CAX196626:CAX196632 CKT196626:CKT196632 CUP196626:CUP196632 DEL196626:DEL196632 DOH196626:DOH196632 DYD196626:DYD196632 EHZ196626:EHZ196632 ERV196626:ERV196632 FBR196626:FBR196632 FLN196626:FLN196632 FVJ196626:FVJ196632 GFF196626:GFF196632 GPB196626:GPB196632 GYX196626:GYX196632 HIT196626:HIT196632 HSP196626:HSP196632 ICL196626:ICL196632 IMH196626:IMH196632 IWD196626:IWD196632 JFZ196626:JFZ196632 JPV196626:JPV196632 JZR196626:JZR196632 KJN196626:KJN196632 KTJ196626:KTJ196632 LDF196626:LDF196632 LNB196626:LNB196632 LWX196626:LWX196632 MGT196626:MGT196632 MQP196626:MQP196632 NAL196626:NAL196632 NKH196626:NKH196632 NUD196626:NUD196632 ODZ196626:ODZ196632 ONV196626:ONV196632 OXR196626:OXR196632 PHN196626:PHN196632 PRJ196626:PRJ196632 QBF196626:QBF196632 QLB196626:QLB196632 QUX196626:QUX196632 RET196626:RET196632 ROP196626:ROP196632 RYL196626:RYL196632 SIH196626:SIH196632 SSD196626:SSD196632 TBZ196626:TBZ196632 TLV196626:TLV196632 TVR196626:TVR196632 UFN196626:UFN196632 UPJ196626:UPJ196632 UZF196626:UZF196632 VJB196626:VJB196632 VSX196626:VSX196632 WCT196626:WCT196632 WMP196626:WMP196632 WWL196626:WWL196632 AD262162:AD262168 JZ262162:JZ262168 TV262162:TV262168 ADR262162:ADR262168 ANN262162:ANN262168 AXJ262162:AXJ262168 BHF262162:BHF262168 BRB262162:BRB262168 CAX262162:CAX262168 CKT262162:CKT262168 CUP262162:CUP262168 DEL262162:DEL262168 DOH262162:DOH262168 DYD262162:DYD262168 EHZ262162:EHZ262168 ERV262162:ERV262168 FBR262162:FBR262168 FLN262162:FLN262168 FVJ262162:FVJ262168 GFF262162:GFF262168 GPB262162:GPB262168 GYX262162:GYX262168 HIT262162:HIT262168 HSP262162:HSP262168 ICL262162:ICL262168 IMH262162:IMH262168 IWD262162:IWD262168 JFZ262162:JFZ262168 JPV262162:JPV262168 JZR262162:JZR262168 KJN262162:KJN262168 KTJ262162:KTJ262168 LDF262162:LDF262168 LNB262162:LNB262168 LWX262162:LWX262168 MGT262162:MGT262168 MQP262162:MQP262168 NAL262162:NAL262168 NKH262162:NKH262168 NUD262162:NUD262168 ODZ262162:ODZ262168 ONV262162:ONV262168 OXR262162:OXR262168 PHN262162:PHN262168 PRJ262162:PRJ262168 QBF262162:QBF262168 QLB262162:QLB262168 QUX262162:QUX262168 RET262162:RET262168 ROP262162:ROP262168 RYL262162:RYL262168 SIH262162:SIH262168 SSD262162:SSD262168 TBZ262162:TBZ262168 TLV262162:TLV262168 TVR262162:TVR262168 UFN262162:UFN262168 UPJ262162:UPJ262168 UZF262162:UZF262168 VJB262162:VJB262168 VSX262162:VSX262168 WCT262162:WCT262168 WMP262162:WMP262168 WWL262162:WWL262168 AD327698:AD327704 JZ327698:JZ327704 TV327698:TV327704 ADR327698:ADR327704 ANN327698:ANN327704 AXJ327698:AXJ327704 BHF327698:BHF327704 BRB327698:BRB327704 CAX327698:CAX327704 CKT327698:CKT327704 CUP327698:CUP327704 DEL327698:DEL327704 DOH327698:DOH327704 DYD327698:DYD327704 EHZ327698:EHZ327704 ERV327698:ERV327704 FBR327698:FBR327704 FLN327698:FLN327704 FVJ327698:FVJ327704 GFF327698:GFF327704 GPB327698:GPB327704 GYX327698:GYX327704 HIT327698:HIT327704 HSP327698:HSP327704 ICL327698:ICL327704 IMH327698:IMH327704 IWD327698:IWD327704 JFZ327698:JFZ327704 JPV327698:JPV327704 JZR327698:JZR327704 KJN327698:KJN327704 KTJ327698:KTJ327704 LDF327698:LDF327704 LNB327698:LNB327704 LWX327698:LWX327704 MGT327698:MGT327704 MQP327698:MQP327704 NAL327698:NAL327704 NKH327698:NKH327704 NUD327698:NUD327704 ODZ327698:ODZ327704 ONV327698:ONV327704 OXR327698:OXR327704 PHN327698:PHN327704 PRJ327698:PRJ327704 QBF327698:QBF327704 QLB327698:QLB327704 QUX327698:QUX327704 RET327698:RET327704 ROP327698:ROP327704 RYL327698:RYL327704 SIH327698:SIH327704 SSD327698:SSD327704 TBZ327698:TBZ327704 TLV327698:TLV327704 TVR327698:TVR327704 UFN327698:UFN327704 UPJ327698:UPJ327704 UZF327698:UZF327704 VJB327698:VJB327704 VSX327698:VSX327704 WCT327698:WCT327704 WMP327698:WMP327704 WWL327698:WWL327704 AD393234:AD393240 JZ393234:JZ393240 TV393234:TV393240 ADR393234:ADR393240 ANN393234:ANN393240 AXJ393234:AXJ393240 BHF393234:BHF393240 BRB393234:BRB393240 CAX393234:CAX393240 CKT393234:CKT393240 CUP393234:CUP393240 DEL393234:DEL393240 DOH393234:DOH393240 DYD393234:DYD393240 EHZ393234:EHZ393240 ERV393234:ERV393240 FBR393234:FBR393240 FLN393234:FLN393240 FVJ393234:FVJ393240 GFF393234:GFF393240 GPB393234:GPB393240 GYX393234:GYX393240 HIT393234:HIT393240 HSP393234:HSP393240 ICL393234:ICL393240 IMH393234:IMH393240 IWD393234:IWD393240 JFZ393234:JFZ393240 JPV393234:JPV393240 JZR393234:JZR393240 KJN393234:KJN393240 KTJ393234:KTJ393240 LDF393234:LDF393240 LNB393234:LNB393240 LWX393234:LWX393240 MGT393234:MGT393240 MQP393234:MQP393240 NAL393234:NAL393240 NKH393234:NKH393240 NUD393234:NUD393240 ODZ393234:ODZ393240 ONV393234:ONV393240 OXR393234:OXR393240 PHN393234:PHN393240 PRJ393234:PRJ393240 QBF393234:QBF393240 QLB393234:QLB393240 QUX393234:QUX393240 RET393234:RET393240 ROP393234:ROP393240 RYL393234:RYL393240 SIH393234:SIH393240 SSD393234:SSD393240 TBZ393234:TBZ393240 TLV393234:TLV393240 TVR393234:TVR393240 UFN393234:UFN393240 UPJ393234:UPJ393240 UZF393234:UZF393240 VJB393234:VJB393240 VSX393234:VSX393240 WCT393234:WCT393240 WMP393234:WMP393240 WWL393234:WWL393240 AD458770:AD458776 JZ458770:JZ458776 TV458770:TV458776 ADR458770:ADR458776 ANN458770:ANN458776 AXJ458770:AXJ458776 BHF458770:BHF458776 BRB458770:BRB458776 CAX458770:CAX458776 CKT458770:CKT458776 CUP458770:CUP458776 DEL458770:DEL458776 DOH458770:DOH458776 DYD458770:DYD458776 EHZ458770:EHZ458776 ERV458770:ERV458776 FBR458770:FBR458776 FLN458770:FLN458776 FVJ458770:FVJ458776 GFF458770:GFF458776 GPB458770:GPB458776 GYX458770:GYX458776 HIT458770:HIT458776 HSP458770:HSP458776 ICL458770:ICL458776 IMH458770:IMH458776 IWD458770:IWD458776 JFZ458770:JFZ458776 JPV458770:JPV458776 JZR458770:JZR458776 KJN458770:KJN458776 KTJ458770:KTJ458776 LDF458770:LDF458776 LNB458770:LNB458776 LWX458770:LWX458776 MGT458770:MGT458776 MQP458770:MQP458776 NAL458770:NAL458776 NKH458770:NKH458776 NUD458770:NUD458776 ODZ458770:ODZ458776 ONV458770:ONV458776 OXR458770:OXR458776 PHN458770:PHN458776 PRJ458770:PRJ458776 QBF458770:QBF458776 QLB458770:QLB458776 QUX458770:QUX458776 RET458770:RET458776 ROP458770:ROP458776 RYL458770:RYL458776 SIH458770:SIH458776 SSD458770:SSD458776 TBZ458770:TBZ458776 TLV458770:TLV458776 TVR458770:TVR458776 UFN458770:UFN458776 UPJ458770:UPJ458776 UZF458770:UZF458776 VJB458770:VJB458776 VSX458770:VSX458776 WCT458770:WCT458776 WMP458770:WMP458776 WWL458770:WWL458776 AD524306:AD524312 JZ524306:JZ524312 TV524306:TV524312 ADR524306:ADR524312 ANN524306:ANN524312 AXJ524306:AXJ524312 BHF524306:BHF524312 BRB524306:BRB524312 CAX524306:CAX524312 CKT524306:CKT524312 CUP524306:CUP524312 DEL524306:DEL524312 DOH524306:DOH524312 DYD524306:DYD524312 EHZ524306:EHZ524312 ERV524306:ERV524312 FBR524306:FBR524312 FLN524306:FLN524312 FVJ524306:FVJ524312 GFF524306:GFF524312 GPB524306:GPB524312 GYX524306:GYX524312 HIT524306:HIT524312 HSP524306:HSP524312 ICL524306:ICL524312 IMH524306:IMH524312 IWD524306:IWD524312 JFZ524306:JFZ524312 JPV524306:JPV524312 JZR524306:JZR524312 KJN524306:KJN524312 KTJ524306:KTJ524312 LDF524306:LDF524312 LNB524306:LNB524312 LWX524306:LWX524312 MGT524306:MGT524312 MQP524306:MQP524312 NAL524306:NAL524312 NKH524306:NKH524312 NUD524306:NUD524312 ODZ524306:ODZ524312 ONV524306:ONV524312 OXR524306:OXR524312 PHN524306:PHN524312 PRJ524306:PRJ524312 QBF524306:QBF524312 QLB524306:QLB524312 QUX524306:QUX524312 RET524306:RET524312 ROP524306:ROP524312 RYL524306:RYL524312 SIH524306:SIH524312 SSD524306:SSD524312 TBZ524306:TBZ524312 TLV524306:TLV524312 TVR524306:TVR524312 UFN524306:UFN524312 UPJ524306:UPJ524312 UZF524306:UZF524312 VJB524306:VJB524312 VSX524306:VSX524312 WCT524306:WCT524312 WMP524306:WMP524312 WWL524306:WWL524312 AD589842:AD589848 JZ589842:JZ589848 TV589842:TV589848 ADR589842:ADR589848 ANN589842:ANN589848 AXJ589842:AXJ589848 BHF589842:BHF589848 BRB589842:BRB589848 CAX589842:CAX589848 CKT589842:CKT589848 CUP589842:CUP589848 DEL589842:DEL589848 DOH589842:DOH589848 DYD589842:DYD589848 EHZ589842:EHZ589848 ERV589842:ERV589848 FBR589842:FBR589848 FLN589842:FLN589848 FVJ589842:FVJ589848 GFF589842:GFF589848 GPB589842:GPB589848 GYX589842:GYX589848 HIT589842:HIT589848 HSP589842:HSP589848 ICL589842:ICL589848 IMH589842:IMH589848 IWD589842:IWD589848 JFZ589842:JFZ589848 JPV589842:JPV589848 JZR589842:JZR589848 KJN589842:KJN589848 KTJ589842:KTJ589848 LDF589842:LDF589848 LNB589842:LNB589848 LWX589842:LWX589848 MGT589842:MGT589848 MQP589842:MQP589848 NAL589842:NAL589848 NKH589842:NKH589848 NUD589842:NUD589848 ODZ589842:ODZ589848 ONV589842:ONV589848 OXR589842:OXR589848 PHN589842:PHN589848 PRJ589842:PRJ589848 QBF589842:QBF589848 QLB589842:QLB589848 QUX589842:QUX589848 RET589842:RET589848 ROP589842:ROP589848 RYL589842:RYL589848 SIH589842:SIH589848 SSD589842:SSD589848 TBZ589842:TBZ589848 TLV589842:TLV589848 TVR589842:TVR589848 UFN589842:UFN589848 UPJ589842:UPJ589848 UZF589842:UZF589848 VJB589842:VJB589848 VSX589842:VSX589848 WCT589842:WCT589848 WMP589842:WMP589848 WWL589842:WWL589848 AD655378:AD655384 JZ655378:JZ655384 TV655378:TV655384 ADR655378:ADR655384 ANN655378:ANN655384 AXJ655378:AXJ655384 BHF655378:BHF655384 BRB655378:BRB655384 CAX655378:CAX655384 CKT655378:CKT655384 CUP655378:CUP655384 DEL655378:DEL655384 DOH655378:DOH655384 DYD655378:DYD655384 EHZ655378:EHZ655384 ERV655378:ERV655384 FBR655378:FBR655384 FLN655378:FLN655384 FVJ655378:FVJ655384 GFF655378:GFF655384 GPB655378:GPB655384 GYX655378:GYX655384 HIT655378:HIT655384 HSP655378:HSP655384 ICL655378:ICL655384 IMH655378:IMH655384 IWD655378:IWD655384 JFZ655378:JFZ655384 JPV655378:JPV655384 JZR655378:JZR655384 KJN655378:KJN655384 KTJ655378:KTJ655384 LDF655378:LDF655384 LNB655378:LNB655384 LWX655378:LWX655384 MGT655378:MGT655384 MQP655378:MQP655384 NAL655378:NAL655384 NKH655378:NKH655384 NUD655378:NUD655384 ODZ655378:ODZ655384 ONV655378:ONV655384 OXR655378:OXR655384 PHN655378:PHN655384 PRJ655378:PRJ655384 QBF655378:QBF655384 QLB655378:QLB655384 QUX655378:QUX655384 RET655378:RET655384 ROP655378:ROP655384 RYL655378:RYL655384 SIH655378:SIH655384 SSD655378:SSD655384 TBZ655378:TBZ655384 TLV655378:TLV655384 TVR655378:TVR655384 UFN655378:UFN655384 UPJ655378:UPJ655384 UZF655378:UZF655384 VJB655378:VJB655384 VSX655378:VSX655384 WCT655378:WCT655384 WMP655378:WMP655384 WWL655378:WWL655384 AD720914:AD720920 JZ720914:JZ720920 TV720914:TV720920 ADR720914:ADR720920 ANN720914:ANN720920 AXJ720914:AXJ720920 BHF720914:BHF720920 BRB720914:BRB720920 CAX720914:CAX720920 CKT720914:CKT720920 CUP720914:CUP720920 DEL720914:DEL720920 DOH720914:DOH720920 DYD720914:DYD720920 EHZ720914:EHZ720920 ERV720914:ERV720920 FBR720914:FBR720920 FLN720914:FLN720920 FVJ720914:FVJ720920 GFF720914:GFF720920 GPB720914:GPB720920 GYX720914:GYX720920 HIT720914:HIT720920 HSP720914:HSP720920 ICL720914:ICL720920 IMH720914:IMH720920 IWD720914:IWD720920 JFZ720914:JFZ720920 JPV720914:JPV720920 JZR720914:JZR720920 KJN720914:KJN720920 KTJ720914:KTJ720920 LDF720914:LDF720920 LNB720914:LNB720920 LWX720914:LWX720920 MGT720914:MGT720920 MQP720914:MQP720920 NAL720914:NAL720920 NKH720914:NKH720920 NUD720914:NUD720920 ODZ720914:ODZ720920 ONV720914:ONV720920 OXR720914:OXR720920 PHN720914:PHN720920 PRJ720914:PRJ720920 QBF720914:QBF720920 QLB720914:QLB720920 QUX720914:QUX720920 RET720914:RET720920 ROP720914:ROP720920 RYL720914:RYL720920 SIH720914:SIH720920 SSD720914:SSD720920 TBZ720914:TBZ720920 TLV720914:TLV720920 TVR720914:TVR720920 UFN720914:UFN720920 UPJ720914:UPJ720920 UZF720914:UZF720920 VJB720914:VJB720920 VSX720914:VSX720920 WCT720914:WCT720920 WMP720914:WMP720920 WWL720914:WWL720920 AD786450:AD786456 JZ786450:JZ786456 TV786450:TV786456 ADR786450:ADR786456 ANN786450:ANN786456 AXJ786450:AXJ786456 BHF786450:BHF786456 BRB786450:BRB786456 CAX786450:CAX786456 CKT786450:CKT786456 CUP786450:CUP786456 DEL786450:DEL786456 DOH786450:DOH786456 DYD786450:DYD786456 EHZ786450:EHZ786456 ERV786450:ERV786456 FBR786450:FBR786456 FLN786450:FLN786456 FVJ786450:FVJ786456 GFF786450:GFF786456 GPB786450:GPB786456 GYX786450:GYX786456 HIT786450:HIT786456 HSP786450:HSP786456 ICL786450:ICL786456 IMH786450:IMH786456 IWD786450:IWD786456 JFZ786450:JFZ786456 JPV786450:JPV786456 JZR786450:JZR786456 KJN786450:KJN786456 KTJ786450:KTJ786456 LDF786450:LDF786456 LNB786450:LNB786456 LWX786450:LWX786456 MGT786450:MGT786456 MQP786450:MQP786456 NAL786450:NAL786456 NKH786450:NKH786456 NUD786450:NUD786456 ODZ786450:ODZ786456 ONV786450:ONV786456 OXR786450:OXR786456 PHN786450:PHN786456 PRJ786450:PRJ786456 QBF786450:QBF786456 QLB786450:QLB786456 QUX786450:QUX786456 RET786450:RET786456 ROP786450:ROP786456 RYL786450:RYL786456 SIH786450:SIH786456 SSD786450:SSD786456 TBZ786450:TBZ786456 TLV786450:TLV786456 TVR786450:TVR786456 UFN786450:UFN786456 UPJ786450:UPJ786456 UZF786450:UZF786456 VJB786450:VJB786456 VSX786450:VSX786456 WCT786450:WCT786456 WMP786450:WMP786456 WWL786450:WWL786456 AD851986:AD851992 JZ851986:JZ851992 TV851986:TV851992 ADR851986:ADR851992 ANN851986:ANN851992 AXJ851986:AXJ851992 BHF851986:BHF851992 BRB851986:BRB851992 CAX851986:CAX851992 CKT851986:CKT851992 CUP851986:CUP851992 DEL851986:DEL851992 DOH851986:DOH851992 DYD851986:DYD851992 EHZ851986:EHZ851992 ERV851986:ERV851992 FBR851986:FBR851992 FLN851986:FLN851992 FVJ851986:FVJ851992 GFF851986:GFF851992 GPB851986:GPB851992 GYX851986:GYX851992 HIT851986:HIT851992 HSP851986:HSP851992 ICL851986:ICL851992 IMH851986:IMH851992 IWD851986:IWD851992 JFZ851986:JFZ851992 JPV851986:JPV851992 JZR851986:JZR851992 KJN851986:KJN851992 KTJ851986:KTJ851992 LDF851986:LDF851992 LNB851986:LNB851992 LWX851986:LWX851992 MGT851986:MGT851992 MQP851986:MQP851992 NAL851986:NAL851992 NKH851986:NKH851992 NUD851986:NUD851992 ODZ851986:ODZ851992 ONV851986:ONV851992 OXR851986:OXR851992 PHN851986:PHN851992 PRJ851986:PRJ851992 QBF851986:QBF851992 QLB851986:QLB851992 QUX851986:QUX851992 RET851986:RET851992 ROP851986:ROP851992 RYL851986:RYL851992 SIH851986:SIH851992 SSD851986:SSD851992 TBZ851986:TBZ851992 TLV851986:TLV851992 TVR851986:TVR851992 UFN851986:UFN851992 UPJ851986:UPJ851992 UZF851986:UZF851992 VJB851986:VJB851992 VSX851986:VSX851992 WCT851986:WCT851992 WMP851986:WMP851992 WWL851986:WWL851992 AD917522:AD917528 JZ917522:JZ917528 TV917522:TV917528 ADR917522:ADR917528 ANN917522:ANN917528 AXJ917522:AXJ917528 BHF917522:BHF917528 BRB917522:BRB917528 CAX917522:CAX917528 CKT917522:CKT917528 CUP917522:CUP917528 DEL917522:DEL917528 DOH917522:DOH917528 DYD917522:DYD917528 EHZ917522:EHZ917528 ERV917522:ERV917528 FBR917522:FBR917528 FLN917522:FLN917528 FVJ917522:FVJ917528 GFF917522:GFF917528 GPB917522:GPB917528 GYX917522:GYX917528 HIT917522:HIT917528 HSP917522:HSP917528 ICL917522:ICL917528 IMH917522:IMH917528 IWD917522:IWD917528 JFZ917522:JFZ917528 JPV917522:JPV917528 JZR917522:JZR917528 KJN917522:KJN917528 KTJ917522:KTJ917528 LDF917522:LDF917528 LNB917522:LNB917528 LWX917522:LWX917528 MGT917522:MGT917528 MQP917522:MQP917528 NAL917522:NAL917528 NKH917522:NKH917528 NUD917522:NUD917528 ODZ917522:ODZ917528 ONV917522:ONV917528 OXR917522:OXR917528 PHN917522:PHN917528 PRJ917522:PRJ917528 QBF917522:QBF917528 QLB917522:QLB917528 QUX917522:QUX917528 RET917522:RET917528 ROP917522:ROP917528 RYL917522:RYL917528 SIH917522:SIH917528 SSD917522:SSD917528 TBZ917522:TBZ917528 TLV917522:TLV917528 TVR917522:TVR917528 UFN917522:UFN917528 UPJ917522:UPJ917528 UZF917522:UZF917528 VJB917522:VJB917528 VSX917522:VSX917528 WCT917522:WCT917528 WMP917522:WMP917528 WWL917522:WWL917528 AD983058:AD983064 JZ983058:JZ983064 TV983058:TV983064 ADR983058:ADR983064 ANN983058:ANN983064 AXJ983058:AXJ983064 BHF983058:BHF983064 BRB983058:BRB983064 CAX983058:CAX983064 CKT983058:CKT983064 CUP983058:CUP983064 DEL983058:DEL983064 DOH983058:DOH983064 DYD983058:DYD983064 EHZ983058:EHZ983064 ERV983058:ERV983064 FBR983058:FBR983064 FLN983058:FLN983064 FVJ983058:FVJ983064 GFF983058:GFF983064 GPB983058:GPB983064 GYX983058:GYX983064 HIT983058:HIT983064 HSP983058:HSP983064 ICL983058:ICL983064 IMH983058:IMH983064 IWD983058:IWD983064 JFZ983058:JFZ983064 JPV983058:JPV983064 JZR983058:JZR983064 KJN983058:KJN983064 KTJ983058:KTJ983064 LDF983058:LDF983064 LNB983058:LNB983064 LWX983058:LWX983064 MGT983058:MGT983064 MQP983058:MQP983064 NAL983058:NAL983064 NKH983058:NKH983064 NUD983058:NUD983064 ODZ983058:ODZ983064 ONV983058:ONV983064 OXR983058:OXR983064 PHN983058:PHN983064 PRJ983058:PRJ983064 QBF983058:QBF983064 QLB983058:QLB983064 QUX983058:QUX983064 RET983058:RET983064 ROP983058:ROP983064 RYL983058:RYL983064 SIH983058:SIH983064 SSD983058:SSD983064 TBZ983058:TBZ983064 TLV983058:TLV983064 TVR983058:TVR983064 UFN983058:UFN983064 UPJ983058:UPJ983064 UZF983058:UZF983064 VJB983058:VJB983064 VSX983058:VSX983064 WCT983058:WCT983064 TV18:TV24 WWL27:WWL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JP24 WWB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M2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T131096:T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T196632:T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T262168:T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T327704:T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T393240:T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T458776:T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T524312:T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T589848:T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T655384:T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T720920:T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T786456:T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T851992:T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T917528:T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T983064:T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WWI983064:WWI983065 WWG983064:WWG983065 R65560:R65561 JU65560:JU65561 TQ65560:TQ65561 ADM65560:ADM65561 ANI65560:ANI65561 AXE65560:AXE65561 BHA65560:BHA65561 BQW65560:BQW65561 CAS65560:CAS65561 CKO65560:CKO65561 CUK65560:CUK65561 DEG65560:DEG65561 DOC65560:DOC65561 DXY65560:DXY65561 EHU65560:EHU65561 ERQ65560:ERQ65561 FBM65560:FBM65561 FLI65560:FLI65561 FVE65560:FVE65561 GFA65560:GFA65561 GOW65560:GOW65561 GYS65560:GYS65561 HIO65560:HIO65561 HSK65560:HSK65561 ICG65560:ICG65561 IMC65560:IMC65561 IVY65560:IVY65561 JFU65560:JFU65561 JPQ65560:JPQ65561 JZM65560:JZM65561 KJI65560:KJI65561 KTE65560:KTE65561 LDA65560:LDA65561 LMW65560:LMW65561 LWS65560:LWS65561 MGO65560:MGO65561 MQK65560:MQK65561 NAG65560:NAG65561 NKC65560:NKC65561 NTY65560:NTY65561 ODU65560:ODU65561 ONQ65560:ONQ65561 OXM65560:OXM65561 PHI65560:PHI65561 PRE65560:PRE65561 QBA65560:QBA65561 QKW65560:QKW65561 QUS65560:QUS65561 REO65560:REO65561 ROK65560:ROK65561 RYG65560:RYG65561 SIC65560:SIC65561 SRY65560:SRY65561 TBU65560:TBU65561 TLQ65560:TLQ65561 TVM65560:TVM65561 UFI65560:UFI65561 UPE65560:UPE65561 UZA65560:UZA65561 VIW65560:VIW65561 VSS65560:VSS65561 WCO65560:WCO65561 WMK65560:WMK65561 WWG65560:WWG65561 R131096:R131097 JU131096:JU131097 TQ131096:TQ131097 ADM131096:ADM131097 ANI131096:ANI131097 AXE131096:AXE131097 BHA131096:BHA131097 BQW131096:BQW131097 CAS131096:CAS131097 CKO131096:CKO131097 CUK131096:CUK131097 DEG131096:DEG131097 DOC131096:DOC131097 DXY131096:DXY131097 EHU131096:EHU131097 ERQ131096:ERQ131097 FBM131096:FBM131097 FLI131096:FLI131097 FVE131096:FVE131097 GFA131096:GFA131097 GOW131096:GOW131097 GYS131096:GYS131097 HIO131096:HIO131097 HSK131096:HSK131097 ICG131096:ICG131097 IMC131096:IMC131097 IVY131096:IVY131097 JFU131096:JFU131097 JPQ131096:JPQ131097 JZM131096:JZM131097 KJI131096:KJI131097 KTE131096:KTE131097 LDA131096:LDA131097 LMW131096:LMW131097 LWS131096:LWS131097 MGO131096:MGO131097 MQK131096:MQK131097 NAG131096:NAG131097 NKC131096:NKC131097 NTY131096:NTY131097 ODU131096:ODU131097 ONQ131096:ONQ131097 OXM131096:OXM131097 PHI131096:PHI131097 PRE131096:PRE131097 QBA131096:QBA131097 QKW131096:QKW131097 QUS131096:QUS131097 REO131096:REO131097 ROK131096:ROK131097 RYG131096:RYG131097 SIC131096:SIC131097 SRY131096:SRY131097 TBU131096:TBU131097 TLQ131096:TLQ131097 TVM131096:TVM131097 UFI131096:UFI131097 UPE131096:UPE131097 UZA131096:UZA131097 VIW131096:VIW131097 VSS131096:VSS131097 WCO131096:WCO131097 WMK131096:WMK131097 WWG131096:WWG131097 R196632:R196633 JU196632:JU196633 TQ196632:TQ196633 ADM196632:ADM196633 ANI196632:ANI196633 AXE196632:AXE196633 BHA196632:BHA196633 BQW196632:BQW196633 CAS196632:CAS196633 CKO196632:CKO196633 CUK196632:CUK196633 DEG196632:DEG196633 DOC196632:DOC196633 DXY196632:DXY196633 EHU196632:EHU196633 ERQ196632:ERQ196633 FBM196632:FBM196633 FLI196632:FLI196633 FVE196632:FVE196633 GFA196632:GFA196633 GOW196632:GOW196633 GYS196632:GYS196633 HIO196632:HIO196633 HSK196632:HSK196633 ICG196632:ICG196633 IMC196632:IMC196633 IVY196632:IVY196633 JFU196632:JFU196633 JPQ196632:JPQ196633 JZM196632:JZM196633 KJI196632:KJI196633 KTE196632:KTE196633 LDA196632:LDA196633 LMW196632:LMW196633 LWS196632:LWS196633 MGO196632:MGO196633 MQK196632:MQK196633 NAG196632:NAG196633 NKC196632:NKC196633 NTY196632:NTY196633 ODU196632:ODU196633 ONQ196632:ONQ196633 OXM196632:OXM196633 PHI196632:PHI196633 PRE196632:PRE196633 QBA196632:QBA196633 QKW196632:QKW196633 QUS196632:QUS196633 REO196632:REO196633 ROK196632:ROK196633 RYG196632:RYG196633 SIC196632:SIC196633 SRY196632:SRY196633 TBU196632:TBU196633 TLQ196632:TLQ196633 TVM196632:TVM196633 UFI196632:UFI196633 UPE196632:UPE196633 UZA196632:UZA196633 VIW196632:VIW196633 VSS196632:VSS196633 WCO196632:WCO196633 WMK196632:WMK196633 WWG196632:WWG196633 R262168:R262169 JU262168:JU262169 TQ262168:TQ262169 ADM262168:ADM262169 ANI262168:ANI262169 AXE262168:AXE262169 BHA262168:BHA262169 BQW262168:BQW262169 CAS262168:CAS262169 CKO262168:CKO262169 CUK262168:CUK262169 DEG262168:DEG262169 DOC262168:DOC262169 DXY262168:DXY262169 EHU262168:EHU262169 ERQ262168:ERQ262169 FBM262168:FBM262169 FLI262168:FLI262169 FVE262168:FVE262169 GFA262168:GFA262169 GOW262168:GOW262169 GYS262168:GYS262169 HIO262168:HIO262169 HSK262168:HSK262169 ICG262168:ICG262169 IMC262168:IMC262169 IVY262168:IVY262169 JFU262168:JFU262169 JPQ262168:JPQ262169 JZM262168:JZM262169 KJI262168:KJI262169 KTE262168:KTE262169 LDA262168:LDA262169 LMW262168:LMW262169 LWS262168:LWS262169 MGO262168:MGO262169 MQK262168:MQK262169 NAG262168:NAG262169 NKC262168:NKC262169 NTY262168:NTY262169 ODU262168:ODU262169 ONQ262168:ONQ262169 OXM262168:OXM262169 PHI262168:PHI262169 PRE262168:PRE262169 QBA262168:QBA262169 QKW262168:QKW262169 QUS262168:QUS262169 REO262168:REO262169 ROK262168:ROK262169 RYG262168:RYG262169 SIC262168:SIC262169 SRY262168:SRY262169 TBU262168:TBU262169 TLQ262168:TLQ262169 TVM262168:TVM262169 UFI262168:UFI262169 UPE262168:UPE262169 UZA262168:UZA262169 VIW262168:VIW262169 VSS262168:VSS262169 WCO262168:WCO262169 WMK262168:WMK262169 WWG262168:WWG262169 R327704:R327705 JU327704:JU327705 TQ327704:TQ327705 ADM327704:ADM327705 ANI327704:ANI327705 AXE327704:AXE327705 BHA327704:BHA327705 BQW327704:BQW327705 CAS327704:CAS327705 CKO327704:CKO327705 CUK327704:CUK327705 DEG327704:DEG327705 DOC327704:DOC327705 DXY327704:DXY327705 EHU327704:EHU327705 ERQ327704:ERQ327705 FBM327704:FBM327705 FLI327704:FLI327705 FVE327704:FVE327705 GFA327704:GFA327705 GOW327704:GOW327705 GYS327704:GYS327705 HIO327704:HIO327705 HSK327704:HSK327705 ICG327704:ICG327705 IMC327704:IMC327705 IVY327704:IVY327705 JFU327704:JFU327705 JPQ327704:JPQ327705 JZM327704:JZM327705 KJI327704:KJI327705 KTE327704:KTE327705 LDA327704:LDA327705 LMW327704:LMW327705 LWS327704:LWS327705 MGO327704:MGO327705 MQK327704:MQK327705 NAG327704:NAG327705 NKC327704:NKC327705 NTY327704:NTY327705 ODU327704:ODU327705 ONQ327704:ONQ327705 OXM327704:OXM327705 PHI327704:PHI327705 PRE327704:PRE327705 QBA327704:QBA327705 QKW327704:QKW327705 QUS327704:QUS327705 REO327704:REO327705 ROK327704:ROK327705 RYG327704:RYG327705 SIC327704:SIC327705 SRY327704:SRY327705 TBU327704:TBU327705 TLQ327704:TLQ327705 TVM327704:TVM327705 UFI327704:UFI327705 UPE327704:UPE327705 UZA327704:UZA327705 VIW327704:VIW327705 VSS327704:VSS327705 WCO327704:WCO327705 WMK327704:WMK327705 WWG327704:WWG327705 R393240:R393241 JU393240:JU393241 TQ393240:TQ393241 ADM393240:ADM393241 ANI393240:ANI393241 AXE393240:AXE393241 BHA393240:BHA393241 BQW393240:BQW393241 CAS393240:CAS393241 CKO393240:CKO393241 CUK393240:CUK393241 DEG393240:DEG393241 DOC393240:DOC393241 DXY393240:DXY393241 EHU393240:EHU393241 ERQ393240:ERQ393241 FBM393240:FBM393241 FLI393240:FLI393241 FVE393240:FVE393241 GFA393240:GFA393241 GOW393240:GOW393241 GYS393240:GYS393241 HIO393240:HIO393241 HSK393240:HSK393241 ICG393240:ICG393241 IMC393240:IMC393241 IVY393240:IVY393241 JFU393240:JFU393241 JPQ393240:JPQ393241 JZM393240:JZM393241 KJI393240:KJI393241 KTE393240:KTE393241 LDA393240:LDA393241 LMW393240:LMW393241 LWS393240:LWS393241 MGO393240:MGO393241 MQK393240:MQK393241 NAG393240:NAG393241 NKC393240:NKC393241 NTY393240:NTY393241 ODU393240:ODU393241 ONQ393240:ONQ393241 OXM393240:OXM393241 PHI393240:PHI393241 PRE393240:PRE393241 QBA393240:QBA393241 QKW393240:QKW393241 QUS393240:QUS393241 REO393240:REO393241 ROK393240:ROK393241 RYG393240:RYG393241 SIC393240:SIC393241 SRY393240:SRY393241 TBU393240:TBU393241 TLQ393240:TLQ393241 TVM393240:TVM393241 UFI393240:UFI393241 UPE393240:UPE393241 UZA393240:UZA393241 VIW393240:VIW393241 VSS393240:VSS393241 WCO393240:WCO393241 WMK393240:WMK393241 WWG393240:WWG393241 R458776:R458777 JU458776:JU458777 TQ458776:TQ458777 ADM458776:ADM458777 ANI458776:ANI458777 AXE458776:AXE458777 BHA458776:BHA458777 BQW458776:BQW458777 CAS458776:CAS458777 CKO458776:CKO458777 CUK458776:CUK458777 DEG458776:DEG458777 DOC458776:DOC458777 DXY458776:DXY458777 EHU458776:EHU458777 ERQ458776:ERQ458777 FBM458776:FBM458777 FLI458776:FLI458777 FVE458776:FVE458777 GFA458776:GFA458777 GOW458776:GOW458777 GYS458776:GYS458777 HIO458776:HIO458777 HSK458776:HSK458777 ICG458776:ICG458777 IMC458776:IMC458777 IVY458776:IVY458777 JFU458776:JFU458777 JPQ458776:JPQ458777 JZM458776:JZM458777 KJI458776:KJI458777 KTE458776:KTE458777 LDA458776:LDA458777 LMW458776:LMW458777 LWS458776:LWS458777 MGO458776:MGO458777 MQK458776:MQK458777 NAG458776:NAG458777 NKC458776:NKC458777 NTY458776:NTY458777 ODU458776:ODU458777 ONQ458776:ONQ458777 OXM458776:OXM458777 PHI458776:PHI458777 PRE458776:PRE458777 QBA458776:QBA458777 QKW458776:QKW458777 QUS458776:QUS458777 REO458776:REO458777 ROK458776:ROK458777 RYG458776:RYG458777 SIC458776:SIC458777 SRY458776:SRY458777 TBU458776:TBU458777 TLQ458776:TLQ458777 TVM458776:TVM458777 UFI458776:UFI458777 UPE458776:UPE458777 UZA458776:UZA458777 VIW458776:VIW458777 VSS458776:VSS458777 WCO458776:WCO458777 WMK458776:WMK458777 WWG458776:WWG458777 R524312:R524313 JU524312:JU524313 TQ524312:TQ524313 ADM524312:ADM524313 ANI524312:ANI524313 AXE524312:AXE524313 BHA524312:BHA524313 BQW524312:BQW524313 CAS524312:CAS524313 CKO524312:CKO524313 CUK524312:CUK524313 DEG524312:DEG524313 DOC524312:DOC524313 DXY524312:DXY524313 EHU524312:EHU524313 ERQ524312:ERQ524313 FBM524312:FBM524313 FLI524312:FLI524313 FVE524312:FVE524313 GFA524312:GFA524313 GOW524312:GOW524313 GYS524312:GYS524313 HIO524312:HIO524313 HSK524312:HSK524313 ICG524312:ICG524313 IMC524312:IMC524313 IVY524312:IVY524313 JFU524312:JFU524313 JPQ524312:JPQ524313 JZM524312:JZM524313 KJI524312:KJI524313 KTE524312:KTE524313 LDA524312:LDA524313 LMW524312:LMW524313 LWS524312:LWS524313 MGO524312:MGO524313 MQK524312:MQK524313 NAG524312:NAG524313 NKC524312:NKC524313 NTY524312:NTY524313 ODU524312:ODU524313 ONQ524312:ONQ524313 OXM524312:OXM524313 PHI524312:PHI524313 PRE524312:PRE524313 QBA524312:QBA524313 QKW524312:QKW524313 QUS524312:QUS524313 REO524312:REO524313 ROK524312:ROK524313 RYG524312:RYG524313 SIC524312:SIC524313 SRY524312:SRY524313 TBU524312:TBU524313 TLQ524312:TLQ524313 TVM524312:TVM524313 UFI524312:UFI524313 UPE524312:UPE524313 UZA524312:UZA524313 VIW524312:VIW524313 VSS524312:VSS524313 WCO524312:WCO524313 WMK524312:WMK524313 WWG524312:WWG524313 R589848:R589849 JU589848:JU589849 TQ589848:TQ589849 ADM589848:ADM589849 ANI589848:ANI589849 AXE589848:AXE589849 BHA589848:BHA589849 BQW589848:BQW589849 CAS589848:CAS589849 CKO589848:CKO589849 CUK589848:CUK589849 DEG589848:DEG589849 DOC589848:DOC589849 DXY589848:DXY589849 EHU589848:EHU589849 ERQ589848:ERQ589849 FBM589848:FBM589849 FLI589848:FLI589849 FVE589848:FVE589849 GFA589848:GFA589849 GOW589848:GOW589849 GYS589848:GYS589849 HIO589848:HIO589849 HSK589848:HSK589849 ICG589848:ICG589849 IMC589848:IMC589849 IVY589848:IVY589849 JFU589848:JFU589849 JPQ589848:JPQ589849 JZM589848:JZM589849 KJI589848:KJI589849 KTE589848:KTE589849 LDA589848:LDA589849 LMW589848:LMW589849 LWS589848:LWS589849 MGO589848:MGO589849 MQK589848:MQK589849 NAG589848:NAG589849 NKC589848:NKC589849 NTY589848:NTY589849 ODU589848:ODU589849 ONQ589848:ONQ589849 OXM589848:OXM589849 PHI589848:PHI589849 PRE589848:PRE589849 QBA589848:QBA589849 QKW589848:QKW589849 QUS589848:QUS589849 REO589848:REO589849 ROK589848:ROK589849 RYG589848:RYG589849 SIC589848:SIC589849 SRY589848:SRY589849 TBU589848:TBU589849 TLQ589848:TLQ589849 TVM589848:TVM589849 UFI589848:UFI589849 UPE589848:UPE589849 UZA589848:UZA589849 VIW589848:VIW589849 VSS589848:VSS589849 WCO589848:WCO589849 WMK589848:WMK589849 WWG589848:WWG589849 R655384:R655385 JU655384:JU655385 TQ655384:TQ655385 ADM655384:ADM655385 ANI655384:ANI655385 AXE655384:AXE655385 BHA655384:BHA655385 BQW655384:BQW655385 CAS655384:CAS655385 CKO655384:CKO655385 CUK655384:CUK655385 DEG655384:DEG655385 DOC655384:DOC655385 DXY655384:DXY655385 EHU655384:EHU655385 ERQ655384:ERQ655385 FBM655384:FBM655385 FLI655384:FLI655385 FVE655384:FVE655385 GFA655384:GFA655385 GOW655384:GOW655385 GYS655384:GYS655385 HIO655384:HIO655385 HSK655384:HSK655385 ICG655384:ICG655385 IMC655384:IMC655385 IVY655384:IVY655385 JFU655384:JFU655385 JPQ655384:JPQ655385 JZM655384:JZM655385 KJI655384:KJI655385 KTE655384:KTE655385 LDA655384:LDA655385 LMW655384:LMW655385 LWS655384:LWS655385 MGO655384:MGO655385 MQK655384:MQK655385 NAG655384:NAG655385 NKC655384:NKC655385 NTY655384:NTY655385 ODU655384:ODU655385 ONQ655384:ONQ655385 OXM655384:OXM655385 PHI655384:PHI655385 PRE655384:PRE655385 QBA655384:QBA655385 QKW655384:QKW655385 QUS655384:QUS655385 REO655384:REO655385 ROK655384:ROK655385 RYG655384:RYG655385 SIC655384:SIC655385 SRY655384:SRY655385 TBU655384:TBU655385 TLQ655384:TLQ655385 TVM655384:TVM655385 UFI655384:UFI655385 UPE655384:UPE655385 UZA655384:UZA655385 VIW655384:VIW655385 VSS655384:VSS655385 WCO655384:WCO655385 WMK655384:WMK655385 WWG655384:WWG655385 R720920:R720921 JU720920:JU720921 TQ720920:TQ720921 ADM720920:ADM720921 ANI720920:ANI720921 AXE720920:AXE720921 BHA720920:BHA720921 BQW720920:BQW720921 CAS720920:CAS720921 CKO720920:CKO720921 CUK720920:CUK720921 DEG720920:DEG720921 DOC720920:DOC720921 DXY720920:DXY720921 EHU720920:EHU720921 ERQ720920:ERQ720921 FBM720920:FBM720921 FLI720920:FLI720921 FVE720920:FVE720921 GFA720920:GFA720921 GOW720920:GOW720921 GYS720920:GYS720921 HIO720920:HIO720921 HSK720920:HSK720921 ICG720920:ICG720921 IMC720920:IMC720921 IVY720920:IVY720921 JFU720920:JFU720921 JPQ720920:JPQ720921 JZM720920:JZM720921 KJI720920:KJI720921 KTE720920:KTE720921 LDA720920:LDA720921 LMW720920:LMW720921 LWS720920:LWS720921 MGO720920:MGO720921 MQK720920:MQK720921 NAG720920:NAG720921 NKC720920:NKC720921 NTY720920:NTY720921 ODU720920:ODU720921 ONQ720920:ONQ720921 OXM720920:OXM720921 PHI720920:PHI720921 PRE720920:PRE720921 QBA720920:QBA720921 QKW720920:QKW720921 QUS720920:QUS720921 REO720920:REO720921 ROK720920:ROK720921 RYG720920:RYG720921 SIC720920:SIC720921 SRY720920:SRY720921 TBU720920:TBU720921 TLQ720920:TLQ720921 TVM720920:TVM720921 UFI720920:UFI720921 UPE720920:UPE720921 UZA720920:UZA720921 VIW720920:VIW720921 VSS720920:VSS720921 WCO720920:WCO720921 WMK720920:WMK720921 WWG720920:WWG720921 R786456:R786457 JU786456:JU786457 TQ786456:TQ786457 ADM786456:ADM786457 ANI786456:ANI786457 AXE786456:AXE786457 BHA786456:BHA786457 BQW786456:BQW786457 CAS786456:CAS786457 CKO786456:CKO786457 CUK786456:CUK786457 DEG786456:DEG786457 DOC786456:DOC786457 DXY786456:DXY786457 EHU786456:EHU786457 ERQ786456:ERQ786457 FBM786456:FBM786457 FLI786456:FLI786457 FVE786456:FVE786457 GFA786456:GFA786457 GOW786456:GOW786457 GYS786456:GYS786457 HIO786456:HIO786457 HSK786456:HSK786457 ICG786456:ICG786457 IMC786456:IMC786457 IVY786456:IVY786457 JFU786456:JFU786457 JPQ786456:JPQ786457 JZM786456:JZM786457 KJI786456:KJI786457 KTE786456:KTE786457 LDA786456:LDA786457 LMW786456:LMW786457 LWS786456:LWS786457 MGO786456:MGO786457 MQK786456:MQK786457 NAG786456:NAG786457 NKC786456:NKC786457 NTY786456:NTY786457 ODU786456:ODU786457 ONQ786456:ONQ786457 OXM786456:OXM786457 PHI786456:PHI786457 PRE786456:PRE786457 QBA786456:QBA786457 QKW786456:QKW786457 QUS786456:QUS786457 REO786456:REO786457 ROK786456:ROK786457 RYG786456:RYG786457 SIC786456:SIC786457 SRY786456:SRY786457 TBU786456:TBU786457 TLQ786456:TLQ786457 TVM786456:TVM786457 UFI786456:UFI786457 UPE786456:UPE786457 UZA786456:UZA786457 VIW786456:VIW786457 VSS786456:VSS786457 WCO786456:WCO786457 WMK786456:WMK786457 WWG786456:WWG786457 R851992:R851993 JU851992:JU851993 TQ851992:TQ851993 ADM851992:ADM851993 ANI851992:ANI851993 AXE851992:AXE851993 BHA851992:BHA851993 BQW851992:BQW851993 CAS851992:CAS851993 CKO851992:CKO851993 CUK851992:CUK851993 DEG851992:DEG851993 DOC851992:DOC851993 DXY851992:DXY851993 EHU851992:EHU851993 ERQ851992:ERQ851993 FBM851992:FBM851993 FLI851992:FLI851993 FVE851992:FVE851993 GFA851992:GFA851993 GOW851992:GOW851993 GYS851992:GYS851993 HIO851992:HIO851993 HSK851992:HSK851993 ICG851992:ICG851993 IMC851992:IMC851993 IVY851992:IVY851993 JFU851992:JFU851993 JPQ851992:JPQ851993 JZM851992:JZM851993 KJI851992:KJI851993 KTE851992:KTE851993 LDA851992:LDA851993 LMW851992:LMW851993 LWS851992:LWS851993 MGO851992:MGO851993 MQK851992:MQK851993 NAG851992:NAG851993 NKC851992:NKC851993 NTY851992:NTY851993 ODU851992:ODU851993 ONQ851992:ONQ851993 OXM851992:OXM851993 PHI851992:PHI851993 PRE851992:PRE851993 QBA851992:QBA851993 QKW851992:QKW851993 QUS851992:QUS851993 REO851992:REO851993 ROK851992:ROK851993 RYG851992:RYG851993 SIC851992:SIC851993 SRY851992:SRY851993 TBU851992:TBU851993 TLQ851992:TLQ851993 TVM851992:TVM851993 UFI851992:UFI851993 UPE851992:UPE851993 UZA851992:UZA851993 VIW851992:VIW851993 VSS851992:VSS851993 WCO851992:WCO851993 WMK851992:WMK851993 WWG851992:WWG851993 R917528:R917529 JU917528:JU917529 TQ917528:TQ917529 ADM917528:ADM917529 ANI917528:ANI917529 AXE917528:AXE917529 BHA917528:BHA917529 BQW917528:BQW917529 CAS917528:CAS917529 CKO917528:CKO917529 CUK917528:CUK917529 DEG917528:DEG917529 DOC917528:DOC917529 DXY917528:DXY917529 EHU917528:EHU917529 ERQ917528:ERQ917529 FBM917528:FBM917529 FLI917528:FLI917529 FVE917528:FVE917529 GFA917528:GFA917529 GOW917528:GOW917529 GYS917528:GYS917529 HIO917528:HIO917529 HSK917528:HSK917529 ICG917528:ICG917529 IMC917528:IMC917529 IVY917528:IVY917529 JFU917528:JFU917529 JPQ917528:JPQ917529 JZM917528:JZM917529 KJI917528:KJI917529 KTE917528:KTE917529 LDA917528:LDA917529 LMW917528:LMW917529 LWS917528:LWS917529 MGO917528:MGO917529 MQK917528:MQK917529 NAG917528:NAG917529 NKC917528:NKC917529 NTY917528:NTY917529 ODU917528:ODU917529 ONQ917528:ONQ917529 OXM917528:OXM917529 PHI917528:PHI917529 PRE917528:PRE917529 QBA917528:QBA917529 QKW917528:QKW917529 QUS917528:QUS917529 REO917528:REO917529 ROK917528:ROK917529 RYG917528:RYG917529 SIC917528:SIC917529 SRY917528:SRY917529 TBU917528:TBU917529 TLQ917528:TLQ917529 TVM917528:TVM917529 UFI917528:UFI917529 UPE917528:UPE917529 UZA917528:UZA917529 VIW917528:VIW917529 VSS917528:VSS917529 WCO917528:WCO917529 WMK917528:WMK917529 WWG917528:WWG917529 R983064:R983065 JU983064:JU983065 TQ983064:TQ983065 ADM983064:ADM983065 ANI983064:ANI983065 AXE983064:AXE983065 BHA983064:BHA983065 BQW983064:BQW983065 CAS983064:CAS983065 CKO983064:CKO983065 CUK983064:CUK983065 DEG983064:DEG983065 DOC983064:DOC983065 DXY983064:DXY983065 EHU983064:EHU983065 ERQ983064:ERQ983065 FBM983064:FBM983065 FLI983064:FLI983065 FVE983064:FVE983065 GFA983064:GFA983065 GOW983064:GOW983065 GYS983064:GYS983065 HIO983064:HIO983065 HSK983064:HSK983065 ICG983064:ICG983065 IMC983064:IMC983065 IVY983064:IVY983065 JFU983064:JFU983065 JPQ983064:JPQ983065 JZM983064:JZM983065 KJI983064:KJI983065 KTE983064:KTE983065 LDA983064:LDA983065 LMW983064:LMW983065 LWS983064:LWS983065 MGO983064:MGO983065 MQK983064:MQK983065 NAG983064:NAG983065 NKC983064:NKC983065 NTY983064:NTY983065 ODU983064:ODU983065 ONQ983064:ONQ983065 OXM983064:OXM983065 PHI983064:PHI983065 PRE983064:PRE983065 QBA983064:QBA983065 QKW983064:QKW983065 QUS983064:QUS983065 REO983064:REO983065 ROK983064:ROK983065 RYG983064:RYG983065 SIC983064:SIC983065 SRY983064:SRY983065 TBU983064:TBU983065 TLQ983064:TLQ983065 TVM983064:TVM983065 UFI983064:UFI983065 UPE983064:UPE983065 UZA983064:UZA983065 VIW983064:VIW983065 VSS983064:VSS983065 WCO983064:WCO983065 WMK983064:WMK98306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WMK28:WMK29 WWG28:WWG29 T28:T29 JW28:JW29 TS28:TS29 ADO28:ADO29 ANK28:ANK29 AXG28:AXG29 BHC28:BHC29 BQY28:BQY29 CAU28:CAU29 CKQ28:CKQ29 CUM28:CUM29 DEI28:DEI29 DOE28:DOE29 DYA28:DYA29 EHW28:EHW29 ERS28:ERS29 FBO28:FBO29 FLK28:FLK29 FVG28:FVG29 GFC28:GFC29 GOY28:GOY29 GYU28:GYU29 HIQ28:HIQ29 HSM28:HSM29 ICI28:ICI29 IME28:IME29 IWA28:IWA29 JFW28:JFW29 JPS28:JPS29 JZO28:JZO29 KJK28:KJK29 KTG28:KTG29 LDC28:LDC29 LMY28:LMY29 LWU28:LWU29 MGQ28:MGQ29 MQM28:MQM29 NAI28:NAI29 NKE28:NKE29 NUA28:NUA29 ODW28:ODW29 ONS28:ONS29 OXO28:OXO29 PHK28:PHK29 PRG28:PRG29 QBC28:QBC29 QKY28:QKY29 QUU28:QUU29 REQ28:REQ29 ROM28:ROM29 RYI28:RYI29 SIE28:SIE29 SSA28:SSA29 TBW28:TBW29 TLS28:TLS29 TVO28:TVO29 UFK28:UFK29 UPG28:UPG29 UZC28:UZC29 VIY28:VIY29 VSU28:VSU29 WCQ28:WCQ29 WMM28:WMM29 WWI28:WWI29 R28:R29 JU28:JU29 TQ28:TQ29 ADM28:ADM29 ANI28:ANI29 AXE28:AXE29 BHA28:BHA29 BQW28:BQW29 CAS28:CAS29 CKO28:CKO29 CUK28:CUK29 DEG28:DEG29 DOC28:DOC29 DXY28:DXY29 EHU28:EHU29 ERQ28:ERQ29 FBM28:FBM29 FLI28:FLI29 FVE28:FVE29 GFA28:GFA29 GOW28:GOW29 GYS28:GYS29 HIO28:HIO29 HSK28:HSK29 ICG28:ICG29 IMC28:IMC29 IVY28:IVY29 JFU28:JFU29 JPQ28:JPQ29 JZM28:JZM29 KJI28:KJI29 KTE28:KTE29 LDA28:LDA29 LMW28:LMW29 LWS28:LWS29 MGO28:MGO29 MQK28:MQK29 NAG28:NAG29 NKC28:NKC29 NTY28:NTY29 ODU28:ODU29 ONQ28:ONQ29 OXM28:OXM29 PHI28:PHI29 PRE28:PRE29 QBA28:QBA29 QKW28:QKW29 QUS28:QUS29 REO28:REO29 ROK28:ROK29 RYG28:RYG29 SIC28:SIC29 SRY28:SRY29 TBU28:TBU29 TLQ28:TLQ29 TVM28:TVM29 UFI28:UFI29 UPE28:UPE29 UZA28:UZA29 VIW28:VIW29 VSS28:VSS29 WCO28:WCO29 AA28:AA29 Y28:Y29"/>
    <dataValidation allowBlank="1" showInputMessage="1" showErrorMessage="1" prompt="Для выбора выполните двойной щелчок левой клавиши мыши по соответствующей ячейке." sqref="S65560:S65561 JV65560:JV65561 TR65560:TR65561 ADN65560:ADN65561 ANJ65560:ANJ65561 AXF65560:AXF65561 BHB65560:BHB65561 BQX65560:BQX65561 CAT65560:CAT65561 CKP65560:CKP65561 CUL65560:CUL65561 DEH65560:DEH65561 DOD65560:DOD65561 DXZ65560:DXZ65561 EHV65560:EHV65561 ERR65560:ERR65561 FBN65560:FBN65561 FLJ65560:FLJ65561 FVF65560:FVF65561 GFB65560:GFB65561 GOX65560:GOX65561 GYT65560:GYT65561 HIP65560:HIP65561 HSL65560:HSL65561 ICH65560:ICH65561 IMD65560:IMD65561 IVZ65560:IVZ65561 JFV65560:JFV65561 JPR65560:JPR65561 JZN65560:JZN65561 KJJ65560:KJJ65561 KTF65560:KTF65561 LDB65560:LDB65561 LMX65560:LMX65561 LWT65560:LWT65561 MGP65560:MGP65561 MQL65560:MQL65561 NAH65560:NAH65561 NKD65560:NKD65561 NTZ65560:NTZ65561 ODV65560:ODV65561 ONR65560:ONR65561 OXN65560:OXN65561 PHJ65560:PHJ65561 PRF65560:PRF65561 QBB65560:QBB65561 QKX65560:QKX65561 QUT65560:QUT65561 REP65560:REP65561 ROL65560:ROL65561 RYH65560:RYH65561 SID65560:SID65561 SRZ65560:SRZ65561 TBV65560:TBV65561 TLR65560:TLR65561 TVN65560:TVN65561 UFJ65560:UFJ65561 UPF65560:UPF65561 UZB65560:UZB65561 VIX65560:VIX65561 VST65560:VST65561 WCP65560:WCP65561 WML65560:WML65561 WWH65560:WWH65561 S131096:S131097 JV131096:JV131097 TR131096:TR131097 ADN131096:ADN131097 ANJ131096:ANJ131097 AXF131096:AXF131097 BHB131096:BHB131097 BQX131096:BQX131097 CAT131096:CAT131097 CKP131096:CKP131097 CUL131096:CUL131097 DEH131096:DEH131097 DOD131096:DOD131097 DXZ131096:DXZ131097 EHV131096:EHV131097 ERR131096:ERR131097 FBN131096:FBN131097 FLJ131096:FLJ131097 FVF131096:FVF131097 GFB131096:GFB131097 GOX131096:GOX131097 GYT131096:GYT131097 HIP131096:HIP131097 HSL131096:HSL131097 ICH131096:ICH131097 IMD131096:IMD131097 IVZ131096:IVZ131097 JFV131096:JFV131097 JPR131096:JPR131097 JZN131096:JZN131097 KJJ131096:KJJ131097 KTF131096:KTF131097 LDB131096:LDB131097 LMX131096:LMX131097 LWT131096:LWT131097 MGP131096:MGP131097 MQL131096:MQL131097 NAH131096:NAH131097 NKD131096:NKD131097 NTZ131096:NTZ131097 ODV131096:ODV131097 ONR131096:ONR131097 OXN131096:OXN131097 PHJ131096:PHJ131097 PRF131096:PRF131097 QBB131096:QBB131097 QKX131096:QKX131097 QUT131096:QUT131097 REP131096:REP131097 ROL131096:ROL131097 RYH131096:RYH131097 SID131096:SID131097 SRZ131096:SRZ131097 TBV131096:TBV131097 TLR131096:TLR131097 TVN131096:TVN131097 UFJ131096:UFJ131097 UPF131096:UPF131097 UZB131096:UZB131097 VIX131096:VIX131097 VST131096:VST131097 WCP131096:WCP131097 WML131096:WML131097 WWH131096:WWH131097 S196632:S196633 JV196632:JV196633 TR196632:TR196633 ADN196632:ADN196633 ANJ196632:ANJ196633 AXF196632:AXF196633 BHB196632:BHB196633 BQX196632:BQX196633 CAT196632:CAT196633 CKP196632:CKP196633 CUL196632:CUL196633 DEH196632:DEH196633 DOD196632:DOD196633 DXZ196632:DXZ196633 EHV196632:EHV196633 ERR196632:ERR196633 FBN196632:FBN196633 FLJ196632:FLJ196633 FVF196632:FVF196633 GFB196632:GFB196633 GOX196632:GOX196633 GYT196632:GYT196633 HIP196632:HIP196633 HSL196632:HSL196633 ICH196632:ICH196633 IMD196632:IMD196633 IVZ196632:IVZ196633 JFV196632:JFV196633 JPR196632:JPR196633 JZN196632:JZN196633 KJJ196632:KJJ196633 KTF196632:KTF196633 LDB196632:LDB196633 LMX196632:LMX196633 LWT196632:LWT196633 MGP196632:MGP196633 MQL196632:MQL196633 NAH196632:NAH196633 NKD196632:NKD196633 NTZ196632:NTZ196633 ODV196632:ODV196633 ONR196632:ONR196633 OXN196632:OXN196633 PHJ196632:PHJ196633 PRF196632:PRF196633 QBB196632:QBB196633 QKX196632:QKX196633 QUT196632:QUT196633 REP196632:REP196633 ROL196632:ROL196633 RYH196632:RYH196633 SID196632:SID196633 SRZ196632:SRZ196633 TBV196632:TBV196633 TLR196632:TLR196633 TVN196632:TVN196633 UFJ196632:UFJ196633 UPF196632:UPF196633 UZB196632:UZB196633 VIX196632:VIX196633 VST196632:VST196633 WCP196632:WCP196633 WML196632:WML196633 WWH196632:WWH196633 S262168:S262169 JV262168:JV262169 TR262168:TR262169 ADN262168:ADN262169 ANJ262168:ANJ262169 AXF262168:AXF262169 BHB262168:BHB262169 BQX262168:BQX262169 CAT262168:CAT262169 CKP262168:CKP262169 CUL262168:CUL262169 DEH262168:DEH262169 DOD262168:DOD262169 DXZ262168:DXZ262169 EHV262168:EHV262169 ERR262168:ERR262169 FBN262168:FBN262169 FLJ262168:FLJ262169 FVF262168:FVF262169 GFB262168:GFB262169 GOX262168:GOX262169 GYT262168:GYT262169 HIP262168:HIP262169 HSL262168:HSL262169 ICH262168:ICH262169 IMD262168:IMD262169 IVZ262168:IVZ262169 JFV262168:JFV262169 JPR262168:JPR262169 JZN262168:JZN262169 KJJ262168:KJJ262169 KTF262168:KTF262169 LDB262168:LDB262169 LMX262168:LMX262169 LWT262168:LWT262169 MGP262168:MGP262169 MQL262168:MQL262169 NAH262168:NAH262169 NKD262168:NKD262169 NTZ262168:NTZ262169 ODV262168:ODV262169 ONR262168:ONR262169 OXN262168:OXN262169 PHJ262168:PHJ262169 PRF262168:PRF262169 QBB262168:QBB262169 QKX262168:QKX262169 QUT262168:QUT262169 REP262168:REP262169 ROL262168:ROL262169 RYH262168:RYH262169 SID262168:SID262169 SRZ262168:SRZ262169 TBV262168:TBV262169 TLR262168:TLR262169 TVN262168:TVN262169 UFJ262168:UFJ262169 UPF262168:UPF262169 UZB262168:UZB262169 VIX262168:VIX262169 VST262168:VST262169 WCP262168:WCP262169 WML262168:WML262169 WWH262168:WWH262169 S327704:S327705 JV327704:JV327705 TR327704:TR327705 ADN327704:ADN327705 ANJ327704:ANJ327705 AXF327704:AXF327705 BHB327704:BHB327705 BQX327704:BQX327705 CAT327704:CAT327705 CKP327704:CKP327705 CUL327704:CUL327705 DEH327704:DEH327705 DOD327704:DOD327705 DXZ327704:DXZ327705 EHV327704:EHV327705 ERR327704:ERR327705 FBN327704:FBN327705 FLJ327704:FLJ327705 FVF327704:FVF327705 GFB327704:GFB327705 GOX327704:GOX327705 GYT327704:GYT327705 HIP327704:HIP327705 HSL327704:HSL327705 ICH327704:ICH327705 IMD327704:IMD327705 IVZ327704:IVZ327705 JFV327704:JFV327705 JPR327704:JPR327705 JZN327704:JZN327705 KJJ327704:KJJ327705 KTF327704:KTF327705 LDB327704:LDB327705 LMX327704:LMX327705 LWT327704:LWT327705 MGP327704:MGP327705 MQL327704:MQL327705 NAH327704:NAH327705 NKD327704:NKD327705 NTZ327704:NTZ327705 ODV327704:ODV327705 ONR327704:ONR327705 OXN327704:OXN327705 PHJ327704:PHJ327705 PRF327704:PRF327705 QBB327704:QBB327705 QKX327704:QKX327705 QUT327704:QUT327705 REP327704:REP327705 ROL327704:ROL327705 RYH327704:RYH327705 SID327704:SID327705 SRZ327704:SRZ327705 TBV327704:TBV327705 TLR327704:TLR327705 TVN327704:TVN327705 UFJ327704:UFJ327705 UPF327704:UPF327705 UZB327704:UZB327705 VIX327704:VIX327705 VST327704:VST327705 WCP327704:WCP327705 WML327704:WML327705 WWH327704:WWH327705 S393240:S393241 JV393240:JV393241 TR393240:TR393241 ADN393240:ADN393241 ANJ393240:ANJ393241 AXF393240:AXF393241 BHB393240:BHB393241 BQX393240:BQX393241 CAT393240:CAT393241 CKP393240:CKP393241 CUL393240:CUL393241 DEH393240:DEH393241 DOD393240:DOD393241 DXZ393240:DXZ393241 EHV393240:EHV393241 ERR393240:ERR393241 FBN393240:FBN393241 FLJ393240:FLJ393241 FVF393240:FVF393241 GFB393240:GFB393241 GOX393240:GOX393241 GYT393240:GYT393241 HIP393240:HIP393241 HSL393240:HSL393241 ICH393240:ICH393241 IMD393240:IMD393241 IVZ393240:IVZ393241 JFV393240:JFV393241 JPR393240:JPR393241 JZN393240:JZN393241 KJJ393240:KJJ393241 KTF393240:KTF393241 LDB393240:LDB393241 LMX393240:LMX393241 LWT393240:LWT393241 MGP393240:MGP393241 MQL393240:MQL393241 NAH393240:NAH393241 NKD393240:NKD393241 NTZ393240:NTZ393241 ODV393240:ODV393241 ONR393240:ONR393241 OXN393240:OXN393241 PHJ393240:PHJ393241 PRF393240:PRF393241 QBB393240:QBB393241 QKX393240:QKX393241 QUT393240:QUT393241 REP393240:REP393241 ROL393240:ROL393241 RYH393240:RYH393241 SID393240:SID393241 SRZ393240:SRZ393241 TBV393240:TBV393241 TLR393240:TLR393241 TVN393240:TVN393241 UFJ393240:UFJ393241 UPF393240:UPF393241 UZB393240:UZB393241 VIX393240:VIX393241 VST393240:VST393241 WCP393240:WCP393241 WML393240:WML393241 WWH393240:WWH393241 S458776:S458777 JV458776:JV458777 TR458776:TR458777 ADN458776:ADN458777 ANJ458776:ANJ458777 AXF458776:AXF458777 BHB458776:BHB458777 BQX458776:BQX458777 CAT458776:CAT458777 CKP458776:CKP458777 CUL458776:CUL458777 DEH458776:DEH458777 DOD458776:DOD458777 DXZ458776:DXZ458777 EHV458776:EHV458777 ERR458776:ERR458777 FBN458776:FBN458777 FLJ458776:FLJ458777 FVF458776:FVF458777 GFB458776:GFB458777 GOX458776:GOX458777 GYT458776:GYT458777 HIP458776:HIP458777 HSL458776:HSL458777 ICH458776:ICH458777 IMD458776:IMD458777 IVZ458776:IVZ458777 JFV458776:JFV458777 JPR458776:JPR458777 JZN458776:JZN458777 KJJ458776:KJJ458777 KTF458776:KTF458777 LDB458776:LDB458777 LMX458776:LMX458777 LWT458776:LWT458777 MGP458776:MGP458777 MQL458776:MQL458777 NAH458776:NAH458777 NKD458776:NKD458777 NTZ458776:NTZ458777 ODV458776:ODV458777 ONR458776:ONR458777 OXN458776:OXN458777 PHJ458776:PHJ458777 PRF458776:PRF458777 QBB458776:QBB458777 QKX458776:QKX458777 QUT458776:QUT458777 REP458776:REP458777 ROL458776:ROL458777 RYH458776:RYH458777 SID458776:SID458777 SRZ458776:SRZ458777 TBV458776:TBV458777 TLR458776:TLR458777 TVN458776:TVN458777 UFJ458776:UFJ458777 UPF458776:UPF458777 UZB458776:UZB458777 VIX458776:VIX458777 VST458776:VST458777 WCP458776:WCP458777 WML458776:WML458777 WWH458776:WWH458777 S524312:S524313 JV524312:JV524313 TR524312:TR524313 ADN524312:ADN524313 ANJ524312:ANJ524313 AXF524312:AXF524313 BHB524312:BHB524313 BQX524312:BQX524313 CAT524312:CAT524313 CKP524312:CKP524313 CUL524312:CUL524313 DEH524312:DEH524313 DOD524312:DOD524313 DXZ524312:DXZ524313 EHV524312:EHV524313 ERR524312:ERR524313 FBN524312:FBN524313 FLJ524312:FLJ524313 FVF524312:FVF524313 GFB524312:GFB524313 GOX524312:GOX524313 GYT524312:GYT524313 HIP524312:HIP524313 HSL524312:HSL524313 ICH524312:ICH524313 IMD524312:IMD524313 IVZ524312:IVZ524313 JFV524312:JFV524313 JPR524312:JPR524313 JZN524312:JZN524313 KJJ524312:KJJ524313 KTF524312:KTF524313 LDB524312:LDB524313 LMX524312:LMX524313 LWT524312:LWT524313 MGP524312:MGP524313 MQL524312:MQL524313 NAH524312:NAH524313 NKD524312:NKD524313 NTZ524312:NTZ524313 ODV524312:ODV524313 ONR524312:ONR524313 OXN524312:OXN524313 PHJ524312:PHJ524313 PRF524312:PRF524313 QBB524312:QBB524313 QKX524312:QKX524313 QUT524312:QUT524313 REP524312:REP524313 ROL524312:ROL524313 RYH524312:RYH524313 SID524312:SID524313 SRZ524312:SRZ524313 TBV524312:TBV524313 TLR524312:TLR524313 TVN524312:TVN524313 UFJ524312:UFJ524313 UPF524312:UPF524313 UZB524312:UZB524313 VIX524312:VIX524313 VST524312:VST524313 WCP524312:WCP524313 WML524312:WML524313 WWH524312:WWH524313 S589848:S589849 JV589848:JV589849 TR589848:TR589849 ADN589848:ADN589849 ANJ589848:ANJ589849 AXF589848:AXF589849 BHB589848:BHB589849 BQX589848:BQX589849 CAT589848:CAT589849 CKP589848:CKP589849 CUL589848:CUL589849 DEH589848:DEH589849 DOD589848:DOD589849 DXZ589848:DXZ589849 EHV589848:EHV589849 ERR589848:ERR589849 FBN589848:FBN589849 FLJ589848:FLJ589849 FVF589848:FVF589849 GFB589848:GFB589849 GOX589848:GOX589849 GYT589848:GYT589849 HIP589848:HIP589849 HSL589848:HSL589849 ICH589848:ICH589849 IMD589848:IMD589849 IVZ589848:IVZ589849 JFV589848:JFV589849 JPR589848:JPR589849 JZN589848:JZN589849 KJJ589848:KJJ589849 KTF589848:KTF589849 LDB589848:LDB589849 LMX589848:LMX589849 LWT589848:LWT589849 MGP589848:MGP589849 MQL589848:MQL589849 NAH589848:NAH589849 NKD589848:NKD589849 NTZ589848:NTZ589849 ODV589848:ODV589849 ONR589848:ONR589849 OXN589848:OXN589849 PHJ589848:PHJ589849 PRF589848:PRF589849 QBB589848:QBB589849 QKX589848:QKX589849 QUT589848:QUT589849 REP589848:REP589849 ROL589848:ROL589849 RYH589848:RYH589849 SID589848:SID589849 SRZ589848:SRZ589849 TBV589848:TBV589849 TLR589848:TLR589849 TVN589848:TVN589849 UFJ589848:UFJ589849 UPF589848:UPF589849 UZB589848:UZB589849 VIX589848:VIX589849 VST589848:VST589849 WCP589848:WCP589849 WML589848:WML589849 WWH589848:WWH589849 S655384:S655385 JV655384:JV655385 TR655384:TR655385 ADN655384:ADN655385 ANJ655384:ANJ655385 AXF655384:AXF655385 BHB655384:BHB655385 BQX655384:BQX655385 CAT655384:CAT655385 CKP655384:CKP655385 CUL655384:CUL655385 DEH655384:DEH655385 DOD655384:DOD655385 DXZ655384:DXZ655385 EHV655384:EHV655385 ERR655384:ERR655385 FBN655384:FBN655385 FLJ655384:FLJ655385 FVF655384:FVF655385 GFB655384:GFB655385 GOX655384:GOX655385 GYT655384:GYT655385 HIP655384:HIP655385 HSL655384:HSL655385 ICH655384:ICH655385 IMD655384:IMD655385 IVZ655384:IVZ655385 JFV655384:JFV655385 JPR655384:JPR655385 JZN655384:JZN655385 KJJ655384:KJJ655385 KTF655384:KTF655385 LDB655384:LDB655385 LMX655384:LMX655385 LWT655384:LWT655385 MGP655384:MGP655385 MQL655384:MQL655385 NAH655384:NAH655385 NKD655384:NKD655385 NTZ655384:NTZ655385 ODV655384:ODV655385 ONR655384:ONR655385 OXN655384:OXN655385 PHJ655384:PHJ655385 PRF655384:PRF655385 QBB655384:QBB655385 QKX655384:QKX655385 QUT655384:QUT655385 REP655384:REP655385 ROL655384:ROL655385 RYH655384:RYH655385 SID655384:SID655385 SRZ655384:SRZ655385 TBV655384:TBV655385 TLR655384:TLR655385 TVN655384:TVN655385 UFJ655384:UFJ655385 UPF655384:UPF655385 UZB655384:UZB655385 VIX655384:VIX655385 VST655384:VST655385 WCP655384:WCP655385 WML655384:WML655385 WWH655384:WWH655385 S720920:S720921 JV720920:JV720921 TR720920:TR720921 ADN720920:ADN720921 ANJ720920:ANJ720921 AXF720920:AXF720921 BHB720920:BHB720921 BQX720920:BQX720921 CAT720920:CAT720921 CKP720920:CKP720921 CUL720920:CUL720921 DEH720920:DEH720921 DOD720920:DOD720921 DXZ720920:DXZ720921 EHV720920:EHV720921 ERR720920:ERR720921 FBN720920:FBN720921 FLJ720920:FLJ720921 FVF720920:FVF720921 GFB720920:GFB720921 GOX720920:GOX720921 GYT720920:GYT720921 HIP720920:HIP720921 HSL720920:HSL720921 ICH720920:ICH720921 IMD720920:IMD720921 IVZ720920:IVZ720921 JFV720920:JFV720921 JPR720920:JPR720921 JZN720920:JZN720921 KJJ720920:KJJ720921 KTF720920:KTF720921 LDB720920:LDB720921 LMX720920:LMX720921 LWT720920:LWT720921 MGP720920:MGP720921 MQL720920:MQL720921 NAH720920:NAH720921 NKD720920:NKD720921 NTZ720920:NTZ720921 ODV720920:ODV720921 ONR720920:ONR720921 OXN720920:OXN720921 PHJ720920:PHJ720921 PRF720920:PRF720921 QBB720920:QBB720921 QKX720920:QKX720921 QUT720920:QUT720921 REP720920:REP720921 ROL720920:ROL720921 RYH720920:RYH720921 SID720920:SID720921 SRZ720920:SRZ720921 TBV720920:TBV720921 TLR720920:TLR720921 TVN720920:TVN720921 UFJ720920:UFJ720921 UPF720920:UPF720921 UZB720920:UZB720921 VIX720920:VIX720921 VST720920:VST720921 WCP720920:WCP720921 WML720920:WML720921 WWH720920:WWH720921 S786456:S786457 JV786456:JV786457 TR786456:TR786457 ADN786456:ADN786457 ANJ786456:ANJ786457 AXF786456:AXF786457 BHB786456:BHB786457 BQX786456:BQX786457 CAT786456:CAT786457 CKP786456:CKP786457 CUL786456:CUL786457 DEH786456:DEH786457 DOD786456:DOD786457 DXZ786456:DXZ786457 EHV786456:EHV786457 ERR786456:ERR786457 FBN786456:FBN786457 FLJ786456:FLJ786457 FVF786456:FVF786457 GFB786456:GFB786457 GOX786456:GOX786457 GYT786456:GYT786457 HIP786456:HIP786457 HSL786456:HSL786457 ICH786456:ICH786457 IMD786456:IMD786457 IVZ786456:IVZ786457 JFV786456:JFV786457 JPR786456:JPR786457 JZN786456:JZN786457 KJJ786456:KJJ786457 KTF786456:KTF786457 LDB786456:LDB786457 LMX786456:LMX786457 LWT786456:LWT786457 MGP786456:MGP786457 MQL786456:MQL786457 NAH786456:NAH786457 NKD786456:NKD786457 NTZ786456:NTZ786457 ODV786456:ODV786457 ONR786456:ONR786457 OXN786456:OXN786457 PHJ786456:PHJ786457 PRF786456:PRF786457 QBB786456:QBB786457 QKX786456:QKX786457 QUT786456:QUT786457 REP786456:REP786457 ROL786456:ROL786457 RYH786456:RYH786457 SID786456:SID786457 SRZ786456:SRZ786457 TBV786456:TBV786457 TLR786456:TLR786457 TVN786456:TVN786457 UFJ786456:UFJ786457 UPF786456:UPF786457 UZB786456:UZB786457 VIX786456:VIX786457 VST786456:VST786457 WCP786456:WCP786457 WML786456:WML786457 WWH786456:WWH786457 S851992:S851993 JV851992:JV851993 TR851992:TR851993 ADN851992:ADN851993 ANJ851992:ANJ851993 AXF851992:AXF851993 BHB851992:BHB851993 BQX851992:BQX851993 CAT851992:CAT851993 CKP851992:CKP851993 CUL851992:CUL851993 DEH851992:DEH851993 DOD851992:DOD851993 DXZ851992:DXZ851993 EHV851992:EHV851993 ERR851992:ERR851993 FBN851992:FBN851993 FLJ851992:FLJ851993 FVF851992:FVF851993 GFB851992:GFB851993 GOX851992:GOX851993 GYT851992:GYT851993 HIP851992:HIP851993 HSL851992:HSL851993 ICH851992:ICH851993 IMD851992:IMD851993 IVZ851992:IVZ851993 JFV851992:JFV851993 JPR851992:JPR851993 JZN851992:JZN851993 KJJ851992:KJJ851993 KTF851992:KTF851993 LDB851992:LDB851993 LMX851992:LMX851993 LWT851992:LWT851993 MGP851992:MGP851993 MQL851992:MQL851993 NAH851992:NAH851993 NKD851992:NKD851993 NTZ851992:NTZ851993 ODV851992:ODV851993 ONR851992:ONR851993 OXN851992:OXN851993 PHJ851992:PHJ851993 PRF851992:PRF851993 QBB851992:QBB851993 QKX851992:QKX851993 QUT851992:QUT851993 REP851992:REP851993 ROL851992:ROL851993 RYH851992:RYH851993 SID851992:SID851993 SRZ851992:SRZ851993 TBV851992:TBV851993 TLR851992:TLR851993 TVN851992:TVN851993 UFJ851992:UFJ851993 UPF851992:UPF851993 UZB851992:UZB851993 VIX851992:VIX851993 VST851992:VST851993 WCP851992:WCP851993 WML851992:WML851993 WWH851992:WWH851993 S917528:S917529 JV917528:JV917529 TR917528:TR917529 ADN917528:ADN917529 ANJ917528:ANJ917529 AXF917528:AXF917529 BHB917528:BHB917529 BQX917528:BQX917529 CAT917528:CAT917529 CKP917528:CKP917529 CUL917528:CUL917529 DEH917528:DEH917529 DOD917528:DOD917529 DXZ917528:DXZ917529 EHV917528:EHV917529 ERR917528:ERR917529 FBN917528:FBN917529 FLJ917528:FLJ917529 FVF917528:FVF917529 GFB917528:GFB917529 GOX917528:GOX917529 GYT917528:GYT917529 HIP917528:HIP917529 HSL917528:HSL917529 ICH917528:ICH917529 IMD917528:IMD917529 IVZ917528:IVZ917529 JFV917528:JFV917529 JPR917528:JPR917529 JZN917528:JZN917529 KJJ917528:KJJ917529 KTF917528:KTF917529 LDB917528:LDB917529 LMX917528:LMX917529 LWT917528:LWT917529 MGP917528:MGP917529 MQL917528:MQL917529 NAH917528:NAH917529 NKD917528:NKD917529 NTZ917528:NTZ917529 ODV917528:ODV917529 ONR917528:ONR917529 OXN917528:OXN917529 PHJ917528:PHJ917529 PRF917528:PRF917529 QBB917528:QBB917529 QKX917528:QKX917529 QUT917528:QUT917529 REP917528:REP917529 ROL917528:ROL917529 RYH917528:RYH917529 SID917528:SID917529 SRZ917528:SRZ917529 TBV917528:TBV917529 TLR917528:TLR917529 TVN917528:TVN917529 UFJ917528:UFJ917529 UPF917528:UPF917529 UZB917528:UZB917529 VIX917528:VIX917529 VST917528:VST917529 WCP917528:WCP917529 WML917528:WML917529 WWH917528:WWH917529 S983064:S983065 JV983064:JV983065 TR983064:TR983065 ADN983064:ADN983065 ANJ983064:ANJ983065 AXF983064:AXF983065 BHB983064:BHB983065 BQX983064:BQX983065 CAT983064:CAT983065 CKP983064:CKP983065 CUL983064:CUL983065 DEH983064:DEH983065 DOD983064:DOD983065 DXZ983064:DXZ983065 EHV983064:EHV983065 ERR983064:ERR983065 FBN983064:FBN983065 FLJ983064:FLJ983065 FVF983064:FVF983065 GFB983064:GFB983065 GOX983064:GOX983065 GYT983064:GYT983065 HIP983064:HIP983065 HSL983064:HSL983065 ICH983064:ICH983065 IMD983064:IMD983065 IVZ983064:IVZ983065 JFV983064:JFV983065 JPR983064:JPR983065 JZN983064:JZN983065 KJJ983064:KJJ983065 KTF983064:KTF983065 LDB983064:LDB983065 LMX983064:LMX983065 LWT983064:LWT983065 MGP983064:MGP983065 MQL983064:MQL983065 NAH983064:NAH983065 NKD983064:NKD983065 NTZ983064:NTZ983065 ODV983064:ODV983065 ONR983064:ONR983065 OXN983064:OXN983065 PHJ983064:PHJ983065 PRF983064:PRF983065 QBB983064:QBB983065 QKX983064:QKX983065 QUT983064:QUT983065 REP983064:REP983065 ROL983064:ROL983065 RYH983064:RYH983065 SID983064:SID983065 SRZ983064:SRZ983065 TBV983064:TBV983065 TLR983064:TLR983065 TVN983064:TVN983065 UFJ983064:UFJ983065 UPF983064:UPF983065 UZB983064:UZB983065 VIX983064:VIX983065 VST983064:VST983065 WCP983064:WCP983065 WML983064:WML983065 WWH983064:WWH983065 U393240:U393241 U458776:U458777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U524312:U524313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U589848:U589849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U655384:U655385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U720920:U720921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U786456:U786457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U851992:U851993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U917528:U917529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U983064:U983065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U65560:U65561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U131096:U131097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U196632:U196633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U262168:U262169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WJ983064:WWJ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U24:U25 WWJ24:WWJ2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WWH24:WWH25 JX24:JX25 TT24:TT25 ADP24:ADP25 ANL24:ANL25 AXH24:AXH25 BHD24:BHD25 BQZ24:BQZ25 CAV24:CAV25 CKR24:CKR25 CUN24:CUN25 DEJ24:DEJ25 DOF24:DOF25 DYB24:DYB25 EHX24:EHX25 ERT24:ERT25 FBP24:FBP25 FLL24:FLL25 FVH24:FVH25 GFD24:GFD25 GOZ24:GOZ25 GYV24:GYV25 HIR24:HIR25 HSN24:HSN25 ICJ24:ICJ25 IMF24:IMF25 IWB24:IWB25 JFX24:JFX25 JPT24:JPT25 JZP24:JZP25 KJL24:KJL25 KTH24:KTH25 LDD24:LDD25 LMZ24:LMZ25 LWV24:LWV25 MGR24:MGR25 MQN24:MQN25 NAJ24:NAJ25 NKF24:NKF25 NUB24:NUB25 ODX24:ODX25 ONT24:ONT25 OXP24:OXP25 PHL24:PHL25 PRH24:PRH25 QBD24:QBD25 QKZ24:QKZ25 QUV24:QUV25 RER24:RER25 RON24:RON25 RYJ24:RYJ25 SIF24:SIF25 SSB24:SSB25 TBX24:TBX25 TLT24:TLT25 TVP24:TVP25 UFL24:UFL25 UPH24:UPH25 UZD24:UZD25 VIZ24:VIZ25 VSV24:VSV25 WCR24:WCR25 WMN24:WMN25 U327704:U327705 Z65560:Z65561 Z131096:Z131097 Z196632:Z196633 Z262168:Z262169 Z327704:Z327705 Z393240:Z393241 Z458776:Z458777 Z524312:Z524313 Z589848:Z589849 Z655384:Z655385 Z720920:Z720921 Z786456:Z786457 Z851992:Z851993 Z917528:Z917529 Z983064:Z983065 AB393240:AB393241 AB458776:AB458777 AB524312:AB524313 AB589848:AB589849 AB655384:AB655385 AB720920:AB720921 AB786456:AB786457 AB851992:AB851993 AB917528:AB917529 AB983064:AB983065 AB65560:AB65561 AB131096:AB131097 AB196632:AB196633 AB262168:AB262169 AB327704:AB327705 AB24:AB25 Z24:Z25 WMN28:WMN29 WWJ28:WWJ29 S28:S29 JV28:JV29 TR28:TR29 ADN28:ADN29 ANJ28:ANJ29 AXF28:AXF29 BHB28:BHB29 BQX28:BQX29 CAT28:CAT29 CKP28:CKP29 CUL28:CUL29 DEH28:DEH29 DOD28:DOD29 DXZ28:DXZ29 EHV28:EHV29 ERR28:ERR29 FBN28:FBN29 FLJ28:FLJ29 FVF28:FVF29 GFB28:GFB29 GOX28:GOX29 GYT28:GYT29 HIP28:HIP29 HSL28:HSL29 ICH28:ICH29 IMD28:IMD29 IVZ28:IVZ29 JFV28:JFV29 JPR28:JPR29 JZN28:JZN29 KJJ28:KJJ29 KTF28:KTF29 LDB28:LDB29 LMX28:LMX29 LWT28:LWT29 MGP28:MGP29 MQL28:MQL29 NAH28:NAH29 NKD28:NKD29 NTZ28:NTZ29 ODV28:ODV29 ONR28:ONR29 OXN28:OXN29 PHJ28:PHJ29 PRF28:PRF29 QBB28:QBB29 QKX28:QKX29 QUT28:QUT29 REP28:REP29 ROL28:ROL29 RYH28:RYH29 SID28:SID29 SRZ28:SRZ29 TBV28:TBV29 TLR28:TLR29 TVN28:TVN29 UFJ28:UFJ29 UPF28:UPF29 UZB28:UZB29 VIX28:VIX29 VST28:VST29 WCP28:WCP29 WML28:WML29 WWH28:WWH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U28:U29 Z28:Z29 AB28:AB29"/>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X983065 X65561 X131097 X196633 X262169 X327705 X393241 X458777 X524313 X589849 X655385 X720921 X786457 X851993 X917529 X25 WWF29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X29"/>
    <dataValidation type="list" allowBlank="1" showInputMessage="1" showErrorMessage="1" errorTitle="Ошибка" error="Выберите значение из списка" prompt="Выберите значение из списка" sqref="O23:AC23 O27">
      <formula1>kind_of_cons</formula1>
    </dataValidation>
    <dataValidation type="decimal" allowBlank="1" showErrorMessage="1" errorTitle="Ошибка" error="Допускается ввод только действительных чисел!" sqref="O24 V24 O28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6" t="s">
        <v>469</v>
      </c>
      <c r="G2" s="1277"/>
      <c r="H2" s="1278"/>
      <c r="I2" s="608"/>
    </row>
    <row r="3" spans="1:20" ht="3" customHeight="1"/>
    <row r="4" spans="1:20" s="538" customFormat="1" ht="11.25">
      <c r="A4" s="558"/>
      <c r="B4" s="558"/>
      <c r="C4" s="558"/>
      <c r="D4" s="558"/>
      <c r="F4" s="1230" t="s">
        <v>444</v>
      </c>
      <c r="G4" s="1230"/>
      <c r="H4" s="1230"/>
      <c r="I4" s="1279"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9"/>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28.04.2020</v>
      </c>
      <c r="I7" s="549" t="s">
        <v>471</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80"/>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569</v>
      </c>
      <c r="H11" s="572" t="str">
        <f>IF(region_name="","",region_name)</f>
        <v>Ростовская область</v>
      </c>
      <c r="I11" s="549" t="s">
        <v>477</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476</v>
      </c>
      <c r="H13" s="572"/>
      <c r="I13" s="1319" t="s">
        <v>568</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319"/>
      <c r="J14" s="583"/>
      <c r="K14" s="558"/>
      <c r="L14" s="558"/>
      <c r="M14" s="558"/>
      <c r="N14" s="558"/>
      <c r="O14" s="558"/>
      <c r="P14" s="558"/>
      <c r="Q14" s="558"/>
      <c r="R14" s="558"/>
      <c r="S14" s="558"/>
      <c r="T14" s="558"/>
    </row>
    <row r="15" spans="1:20" s="538" customFormat="1" ht="18.75">
      <c r="A15" s="1280"/>
      <c r="B15" s="1280"/>
      <c r="C15" s="591"/>
      <c r="D15" s="591"/>
      <c r="F15" s="602"/>
      <c r="G15" s="545" t="s">
        <v>400</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570</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3" t="s">
        <v>615</v>
      </c>
      <c r="M5" s="1313"/>
      <c r="N5" s="1313"/>
      <c r="O5" s="1313"/>
      <c r="P5" s="1313"/>
      <c r="Q5" s="1313"/>
      <c r="R5" s="1313"/>
      <c r="S5" s="1313"/>
      <c r="T5" s="1313"/>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7"/>
      <c r="M7" s="1040"/>
      <c r="O7" s="1315"/>
      <c r="P7" s="1315"/>
      <c r="Q7" s="1315"/>
      <c r="R7" s="1315"/>
      <c r="S7" s="1315"/>
      <c r="T7" s="1315"/>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7"/>
      <c r="M10" s="1040"/>
      <c r="O10" s="1315"/>
      <c r="P10" s="1315"/>
      <c r="Q10" s="1315"/>
      <c r="R10" s="1315"/>
      <c r="S10" s="1315"/>
      <c r="T10" s="1315"/>
      <c r="U10" s="779"/>
      <c r="V10" s="779"/>
      <c r="X10" s="1117"/>
      <c r="Y10" s="1117"/>
      <c r="Z10" s="1117"/>
      <c r="AA10" s="1117"/>
      <c r="AB10" s="1117"/>
    </row>
    <row r="11" spans="1:34" s="461" customFormat="1" ht="11.25" hidden="1">
      <c r="G11" s="460"/>
      <c r="H11" s="460"/>
      <c r="L11" s="1314"/>
      <c r="M11" s="1314"/>
      <c r="N11" s="458"/>
      <c r="O11" s="1330"/>
      <c r="P11" s="1330"/>
      <c r="Q11" s="1330"/>
      <c r="R11" s="1330"/>
      <c r="S11" s="1330"/>
      <c r="T11" s="1330"/>
      <c r="U11" s="472" t="s">
        <v>370</v>
      </c>
      <c r="X11" s="474"/>
      <c r="Y11" s="474"/>
      <c r="Z11" s="474"/>
      <c r="AA11" s="474"/>
      <c r="AB11" s="474"/>
      <c r="AC11" s="474"/>
      <c r="AD11" s="474"/>
      <c r="AE11" s="474"/>
      <c r="AF11" s="474"/>
      <c r="AG11" s="474"/>
      <c r="AH11" s="474"/>
    </row>
    <row r="12" spans="1:34">
      <c r="J12" s="451"/>
      <c r="K12" s="451"/>
      <c r="L12" s="447"/>
      <c r="M12" s="447"/>
      <c r="N12" s="447"/>
      <c r="O12" s="1329"/>
      <c r="P12" s="1329"/>
      <c r="Q12" s="1329"/>
      <c r="R12" s="1329"/>
      <c r="S12" s="1329"/>
      <c r="T12" s="1329"/>
      <c r="U12" s="1329"/>
    </row>
    <row r="13" spans="1:34">
      <c r="J13" s="451"/>
      <c r="K13" s="451"/>
      <c r="L13" s="1230" t="s">
        <v>444</v>
      </c>
      <c r="M13" s="1230"/>
      <c r="N13" s="1230"/>
      <c r="O13" s="1230"/>
      <c r="P13" s="1230"/>
      <c r="Q13" s="1230"/>
      <c r="R13" s="1230"/>
      <c r="S13" s="1230"/>
      <c r="T13" s="1230"/>
      <c r="U13" s="1230"/>
      <c r="V13" s="1230"/>
      <c r="W13" s="1230" t="s">
        <v>445</v>
      </c>
    </row>
    <row r="14" spans="1:34" ht="14.25" customHeight="1">
      <c r="J14" s="451"/>
      <c r="K14" s="451"/>
      <c r="L14" s="1309" t="s">
        <v>90</v>
      </c>
      <c r="M14" s="1309" t="s">
        <v>601</v>
      </c>
      <c r="N14" s="490"/>
      <c r="O14" s="1310" t="s">
        <v>603</v>
      </c>
      <c r="P14" s="1311"/>
      <c r="Q14" s="1311"/>
      <c r="R14" s="1311"/>
      <c r="S14" s="1311"/>
      <c r="T14" s="1312"/>
      <c r="U14" s="1293" t="s">
        <v>338</v>
      </c>
      <c r="V14" s="1306" t="s">
        <v>273</v>
      </c>
      <c r="W14" s="1230"/>
    </row>
    <row r="15" spans="1:34" s="492" customFormat="1" ht="14.25" customHeight="1">
      <c r="G15" s="500"/>
      <c r="H15" s="500"/>
      <c r="I15" s="500"/>
      <c r="J15" s="498"/>
      <c r="K15" s="498"/>
      <c r="L15" s="1309"/>
      <c r="M15" s="1309"/>
      <c r="N15" s="490"/>
      <c r="O15" s="1296" t="s">
        <v>577</v>
      </c>
      <c r="P15" s="1298" t="s">
        <v>269</v>
      </c>
      <c r="Q15" s="1299"/>
      <c r="R15" s="1301" t="s">
        <v>614</v>
      </c>
      <c r="S15" s="1301"/>
      <c r="T15" s="1302"/>
      <c r="U15" s="1294"/>
      <c r="V15" s="1307"/>
      <c r="W15" s="1230"/>
      <c r="X15" s="553"/>
      <c r="Y15" s="553"/>
      <c r="Z15" s="553"/>
      <c r="AA15" s="553"/>
      <c r="AB15" s="553"/>
      <c r="AC15" s="553"/>
      <c r="AD15" s="553"/>
      <c r="AE15" s="553"/>
      <c r="AF15" s="553"/>
      <c r="AG15" s="553"/>
      <c r="AH15" s="553"/>
    </row>
    <row r="16" spans="1:34" ht="33.75">
      <c r="J16" s="451"/>
      <c r="K16" s="451"/>
      <c r="L16" s="1309"/>
      <c r="M16" s="1309"/>
      <c r="N16" s="489"/>
      <c r="O16" s="1297"/>
      <c r="P16" s="504" t="s">
        <v>669</v>
      </c>
      <c r="Q16" s="504" t="s">
        <v>670</v>
      </c>
      <c r="R16" s="505" t="s">
        <v>272</v>
      </c>
      <c r="S16" s="1303" t="s">
        <v>271</v>
      </c>
      <c r="T16" s="1304"/>
      <c r="U16" s="1295"/>
      <c r="V16" s="1308"/>
      <c r="W16" s="1230"/>
    </row>
    <row r="17" spans="1:34">
      <c r="J17" s="451"/>
      <c r="K17" s="459">
        <v>1</v>
      </c>
      <c r="L17" s="448" t="s">
        <v>91</v>
      </c>
      <c r="M17" s="448" t="s">
        <v>47</v>
      </c>
      <c r="N17" s="465" t="s">
        <v>47</v>
      </c>
      <c r="O17" s="457">
        <f ca="1">OFFSET(O17,0,-1)+1</f>
        <v>3</v>
      </c>
      <c r="P17" s="457">
        <f ca="1">OFFSET(P17,0,-1)+1</f>
        <v>4</v>
      </c>
      <c r="Q17" s="457">
        <f ca="1">OFFSET(Q17,0,-1)+1</f>
        <v>5</v>
      </c>
      <c r="R17" s="457">
        <f ca="1">OFFSET(R17,0,-1)+1</f>
        <v>6</v>
      </c>
      <c r="S17" s="1292">
        <f ca="1">OFFSET(S17,0,-1)+1</f>
        <v>7</v>
      </c>
      <c r="T17" s="1292"/>
      <c r="U17" s="457">
        <f ca="1">OFFSET(U17,0,-2)+1</f>
        <v>8</v>
      </c>
      <c r="V17" s="464">
        <f ca="1">OFFSET(V17,0,-1)</f>
        <v>8</v>
      </c>
      <c r="W17" s="457">
        <f ca="1">OFFSET(W17,0,-1)+1</f>
        <v>9</v>
      </c>
    </row>
    <row r="18" spans="1:34" ht="22.5">
      <c r="A18" s="1284">
        <v>1</v>
      </c>
      <c r="B18" s="887"/>
      <c r="C18" s="887"/>
      <c r="D18" s="887"/>
      <c r="E18" s="888"/>
      <c r="F18" s="889"/>
      <c r="G18" s="889"/>
      <c r="H18" s="889"/>
      <c r="I18" s="890"/>
      <c r="J18" s="885"/>
      <c r="K18" s="892"/>
      <c r="L18" s="561">
        <f>mergeValue(A18)</f>
        <v>1</v>
      </c>
      <c r="M18" s="609" t="s">
        <v>19</v>
      </c>
      <c r="N18" s="548"/>
      <c r="O18" s="1325"/>
      <c r="P18" s="1325"/>
      <c r="Q18" s="1325"/>
      <c r="R18" s="1325"/>
      <c r="S18" s="1325"/>
      <c r="T18" s="1325"/>
      <c r="U18" s="1325"/>
      <c r="V18" s="1325"/>
      <c r="W18" s="1125" t="s">
        <v>717</v>
      </c>
    </row>
    <row r="19" spans="1:34" ht="22.5">
      <c r="A19" s="1284"/>
      <c r="B19" s="1284">
        <v>1</v>
      </c>
      <c r="C19" s="887"/>
      <c r="D19" s="887"/>
      <c r="E19" s="889"/>
      <c r="F19" s="889"/>
      <c r="G19" s="889"/>
      <c r="H19" s="889"/>
      <c r="I19" s="884"/>
      <c r="J19" s="883"/>
      <c r="K19" s="886"/>
      <c r="L19" s="561" t="str">
        <f>mergeValue(A19) &amp;"."&amp; mergeValue(B19)</f>
        <v>1.1</v>
      </c>
      <c r="M19" s="515" t="s">
        <v>15</v>
      </c>
      <c r="N19" s="548"/>
      <c r="O19" s="1325"/>
      <c r="P19" s="1325"/>
      <c r="Q19" s="1325"/>
      <c r="R19" s="1325"/>
      <c r="S19" s="1325"/>
      <c r="T19" s="1325"/>
      <c r="U19" s="1325"/>
      <c r="V19" s="1325"/>
      <c r="W19" s="1125" t="s">
        <v>458</v>
      </c>
    </row>
    <row r="20" spans="1:34" ht="22.5">
      <c r="A20" s="1284"/>
      <c r="B20" s="1284"/>
      <c r="C20" s="1284">
        <v>1</v>
      </c>
      <c r="D20" s="887"/>
      <c r="E20" s="889"/>
      <c r="F20" s="889"/>
      <c r="G20" s="889"/>
      <c r="H20" s="889"/>
      <c r="I20" s="891"/>
      <c r="J20" s="883"/>
      <c r="K20" s="886"/>
      <c r="L20" s="561" t="str">
        <f>mergeValue(A20) &amp;"."&amp; mergeValue(B20)&amp;"."&amp; mergeValue(C20)</f>
        <v>1.1.1</v>
      </c>
      <c r="M20" s="516" t="s">
        <v>7</v>
      </c>
      <c r="N20" s="548"/>
      <c r="O20" s="1325"/>
      <c r="P20" s="1325"/>
      <c r="Q20" s="1325"/>
      <c r="R20" s="1325"/>
      <c r="S20" s="1325"/>
      <c r="T20" s="1325"/>
      <c r="U20" s="1325"/>
      <c r="V20" s="1325"/>
      <c r="W20" s="1125" t="s">
        <v>599</v>
      </c>
    </row>
    <row r="21" spans="1:34" ht="22.5">
      <c r="A21" s="1284"/>
      <c r="B21" s="1284"/>
      <c r="C21" s="1284"/>
      <c r="D21" s="1284">
        <v>1</v>
      </c>
      <c r="E21" s="889"/>
      <c r="F21" s="889"/>
      <c r="G21" s="889"/>
      <c r="H21" s="889"/>
      <c r="I21" s="891"/>
      <c r="J21" s="883"/>
      <c r="K21" s="886"/>
      <c r="L21" s="561" t="str">
        <f>mergeValue(A21) &amp;"."&amp; mergeValue(B21)&amp;"."&amp; mergeValue(C21)&amp;"."&amp; mergeValue(D21)</f>
        <v>1.1.1.1</v>
      </c>
      <c r="M21" s="517" t="s">
        <v>21</v>
      </c>
      <c r="N21" s="548"/>
      <c r="O21" s="1325"/>
      <c r="P21" s="1325"/>
      <c r="Q21" s="1325"/>
      <c r="R21" s="1325"/>
      <c r="S21" s="1325"/>
      <c r="T21" s="1325"/>
      <c r="U21" s="1325"/>
      <c r="V21" s="1325"/>
      <c r="W21" s="1125" t="s">
        <v>600</v>
      </c>
    </row>
    <row r="22" spans="1:34" ht="11.25" hidden="1" customHeight="1">
      <c r="A22" s="1284"/>
      <c r="B22" s="1284"/>
      <c r="C22" s="1284"/>
      <c r="D22" s="1284"/>
      <c r="E22" s="1284">
        <v>1</v>
      </c>
      <c r="F22" s="889"/>
      <c r="G22" s="889"/>
      <c r="H22" s="887">
        <v>1</v>
      </c>
      <c r="I22" s="1284">
        <v>1</v>
      </c>
      <c r="J22" s="889"/>
      <c r="K22" s="894"/>
      <c r="L22" s="561"/>
      <c r="M22" s="523"/>
      <c r="N22" s="549"/>
      <c r="O22" s="599"/>
      <c r="P22" s="599"/>
      <c r="Q22" s="599"/>
      <c r="R22" s="599"/>
      <c r="S22" s="599"/>
      <c r="T22" s="599"/>
      <c r="U22" s="599"/>
      <c r="V22" s="477"/>
      <c r="W22" s="1086"/>
    </row>
    <row r="23" spans="1:34" ht="33.75">
      <c r="A23" s="1284"/>
      <c r="B23" s="1284"/>
      <c r="C23" s="1284"/>
      <c r="D23" s="1284"/>
      <c r="E23" s="1284"/>
      <c r="F23" s="1284">
        <v>1</v>
      </c>
      <c r="G23" s="887"/>
      <c r="H23" s="887"/>
      <c r="I23" s="1284"/>
      <c r="J23" s="1284">
        <v>1</v>
      </c>
      <c r="K23" s="895"/>
      <c r="L23" s="561" t="str">
        <f>mergeValue(A23) &amp;"."&amp; mergeValue(B23)&amp;"."&amp; mergeValue(C23)&amp;"."&amp; mergeValue(D23)&amp;"."&amp;  mergeValue(F23)</f>
        <v>1.1.1.1.1</v>
      </c>
      <c r="M23" s="524" t="s">
        <v>9</v>
      </c>
      <c r="N23" s="549"/>
      <c r="O23" s="1318"/>
      <c r="P23" s="1318"/>
      <c r="Q23" s="1318"/>
      <c r="R23" s="1318"/>
      <c r="S23" s="1318"/>
      <c r="T23" s="1318"/>
      <c r="U23" s="1318"/>
      <c r="V23" s="1318"/>
      <c r="W23" s="1125" t="s">
        <v>719</v>
      </c>
      <c r="Y23" s="473" t="str">
        <f>strCheckUnique(Z23:Z26)</f>
        <v/>
      </c>
      <c r="AA23" s="473"/>
    </row>
    <row r="24" spans="1:34" ht="99" customHeight="1">
      <c r="A24" s="1284"/>
      <c r="B24" s="1284"/>
      <c r="C24" s="1284"/>
      <c r="D24" s="1284"/>
      <c r="E24" s="1284"/>
      <c r="F24" s="1284"/>
      <c r="G24" s="887">
        <v>1</v>
      </c>
      <c r="H24" s="887"/>
      <c r="I24" s="1284"/>
      <c r="J24" s="1284"/>
      <c r="K24" s="895">
        <v>1</v>
      </c>
      <c r="L24" s="561" t="str">
        <f>mergeValue(A24) &amp;"."&amp; mergeValue(B24)&amp;"."&amp; mergeValue(C24)&amp;"."&amp; mergeValue(D24)&amp;"."&amp; mergeValue(F24)&amp;"."&amp; mergeValue(G24)</f>
        <v>1.1.1.1.1.1</v>
      </c>
      <c r="M24" s="1084"/>
      <c r="N24" s="554"/>
      <c r="O24" s="531"/>
      <c r="P24" s="531"/>
      <c r="Q24" s="1034"/>
      <c r="R24" s="1289"/>
      <c r="S24" s="1291" t="s">
        <v>82</v>
      </c>
      <c r="T24" s="1289"/>
      <c r="U24" s="1291" t="s">
        <v>83</v>
      </c>
      <c r="V24" s="546"/>
      <c r="W24" s="1281" t="s">
        <v>732</v>
      </c>
      <c r="X24" s="469" t="str">
        <f>strCheckDate(O25:V25)</f>
        <v/>
      </c>
      <c r="Y24" s="473"/>
      <c r="Z24" s="473" t="str">
        <f>IF(M24="","",M24 )</f>
        <v/>
      </c>
      <c r="AA24" s="473"/>
      <c r="AB24" s="473"/>
      <c r="AC24" s="473"/>
    </row>
    <row r="25" spans="1:34" ht="11.25" hidden="1">
      <c r="A25" s="1284"/>
      <c r="B25" s="1284"/>
      <c r="C25" s="1284"/>
      <c r="D25" s="1284"/>
      <c r="E25" s="1284"/>
      <c r="F25" s="1284"/>
      <c r="G25" s="887"/>
      <c r="H25" s="887"/>
      <c r="I25" s="1284"/>
      <c r="J25" s="1284"/>
      <c r="K25" s="895"/>
      <c r="L25" s="568"/>
      <c r="M25" s="614"/>
      <c r="N25" s="554"/>
      <c r="O25" s="531"/>
      <c r="P25" s="531"/>
      <c r="Q25" s="552" t="str">
        <f>R24 &amp; "-" &amp; T24</f>
        <v>-</v>
      </c>
      <c r="R25" s="1290"/>
      <c r="S25" s="1291"/>
      <c r="T25" s="1290"/>
      <c r="U25" s="1291"/>
      <c r="V25" s="546"/>
      <c r="W25" s="1282"/>
    </row>
    <row r="26" spans="1:34" s="445" customFormat="1" ht="15" customHeight="1">
      <c r="A26" s="1284"/>
      <c r="B26" s="1284"/>
      <c r="C26" s="1284"/>
      <c r="D26" s="1284"/>
      <c r="E26" s="1284"/>
      <c r="F26" s="1284"/>
      <c r="G26" s="889"/>
      <c r="H26" s="887"/>
      <c r="I26" s="1284"/>
      <c r="J26" s="1284"/>
      <c r="K26" s="894"/>
      <c r="L26" s="507"/>
      <c r="M26" s="525" t="s">
        <v>24</v>
      </c>
      <c r="N26" s="520"/>
      <c r="O26" s="514"/>
      <c r="P26" s="514"/>
      <c r="Q26" s="514"/>
      <c r="R26" s="541"/>
      <c r="S26" s="533"/>
      <c r="T26" s="532"/>
      <c r="U26" s="520"/>
      <c r="V26" s="529"/>
      <c r="W26" s="1283"/>
      <c r="X26" s="470"/>
      <c r="Y26" s="470"/>
      <c r="Z26" s="470"/>
      <c r="AA26" s="470"/>
      <c r="AB26" s="470"/>
      <c r="AC26" s="470"/>
      <c r="AD26" s="470"/>
      <c r="AE26" s="470"/>
      <c r="AF26" s="470"/>
      <c r="AG26" s="470"/>
      <c r="AH26" s="470"/>
    </row>
    <row r="27" spans="1:34" s="445" customFormat="1" ht="15" customHeight="1">
      <c r="A27" s="1284"/>
      <c r="B27" s="1284"/>
      <c r="C27" s="1284"/>
      <c r="D27" s="1284"/>
      <c r="E27" s="1284"/>
      <c r="F27" s="889"/>
      <c r="G27" s="889"/>
      <c r="H27" s="887"/>
      <c r="I27" s="1284"/>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4"/>
      <c r="B28" s="1284"/>
      <c r="C28" s="1284"/>
      <c r="D28" s="1284"/>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284"/>
      <c r="B29" s="1284"/>
      <c r="C29" s="1284"/>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284"/>
      <c r="B30" s="1284"/>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284"/>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275" t="s">
        <v>733</v>
      </c>
      <c r="N34" s="1275"/>
      <c r="O34" s="1275"/>
      <c r="P34" s="1275"/>
      <c r="Q34" s="1275"/>
      <c r="R34" s="1275"/>
      <c r="S34" s="1275"/>
      <c r="T34" s="1275"/>
      <c r="U34" s="1275"/>
      <c r="V34" s="1275"/>
      <c r="W34" s="1275"/>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6" t="s">
        <v>469</v>
      </c>
      <c r="G2" s="1277"/>
      <c r="H2" s="1278"/>
      <c r="I2" s="608"/>
    </row>
    <row r="3" spans="1:20" ht="3" customHeight="1"/>
    <row r="4" spans="1:20" s="538" customFormat="1" ht="11.25">
      <c r="A4" s="558"/>
      <c r="B4" s="558"/>
      <c r="C4" s="558"/>
      <c r="D4" s="558"/>
      <c r="F4" s="1230" t="s">
        <v>444</v>
      </c>
      <c r="G4" s="1230"/>
      <c r="H4" s="1230"/>
      <c r="I4" s="1279"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9"/>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28.04.2020</v>
      </c>
      <c r="I7" s="549" t="s">
        <v>471</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472</v>
      </c>
      <c r="H8" s="572"/>
      <c r="I8" s="549" t="s">
        <v>567</v>
      </c>
      <c r="J8" s="583"/>
      <c r="K8" s="558"/>
      <c r="L8" s="558"/>
      <c r="M8" s="558"/>
      <c r="N8" s="558"/>
      <c r="O8" s="558"/>
      <c r="P8" s="558"/>
      <c r="Q8" s="558"/>
      <c r="R8" s="558"/>
      <c r="S8" s="558"/>
      <c r="T8" s="558"/>
    </row>
    <row r="9" spans="1:20" s="538" customFormat="1" ht="22.5">
      <c r="A9" s="1280"/>
      <c r="B9" s="558"/>
      <c r="C9" s="558"/>
      <c r="D9" s="558"/>
      <c r="F9" s="584" t="str">
        <f>"3." &amp;mergeValue(A9)</f>
        <v>3.1</v>
      </c>
      <c r="G9" s="600" t="s">
        <v>473</v>
      </c>
      <c r="H9" s="572"/>
      <c r="I9" s="549" t="s">
        <v>565</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569</v>
      </c>
      <c r="H11" s="572" t="str">
        <f>IF(region_name="","",region_name)</f>
        <v>Ростовская область</v>
      </c>
      <c r="I11" s="549" t="s">
        <v>477</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476</v>
      </c>
      <c r="H13" s="572"/>
      <c r="I13" s="1319" t="s">
        <v>568</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319"/>
      <c r="J14" s="583"/>
      <c r="K14" s="558"/>
      <c r="L14" s="558"/>
      <c r="M14" s="558"/>
      <c r="N14" s="558"/>
      <c r="O14" s="558"/>
      <c r="P14" s="558"/>
      <c r="Q14" s="558"/>
      <c r="R14" s="558"/>
      <c r="S14" s="558"/>
      <c r="T14" s="558"/>
    </row>
    <row r="15" spans="1:20" s="538" customFormat="1" ht="18.75">
      <c r="A15" s="1280"/>
      <c r="B15" s="1280"/>
      <c r="C15" s="591"/>
      <c r="D15" s="591"/>
      <c r="F15" s="602"/>
      <c r="G15" s="545" t="s">
        <v>400</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570</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3" t="s">
        <v>615</v>
      </c>
      <c r="M5" s="1313"/>
      <c r="N5" s="1313"/>
      <c r="O5" s="1313"/>
      <c r="P5" s="1313"/>
      <c r="Q5" s="1313"/>
      <c r="R5" s="1313"/>
      <c r="S5" s="1313"/>
      <c r="T5" s="1313"/>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7"/>
      <c r="M7" s="1040"/>
      <c r="O7" s="1315"/>
      <c r="P7" s="1315"/>
      <c r="Q7" s="1315"/>
      <c r="R7" s="1315"/>
      <c r="S7" s="1315"/>
      <c r="T7" s="1315"/>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7"/>
      <c r="M10" s="1040"/>
      <c r="O10" s="1315"/>
      <c r="P10" s="1315"/>
      <c r="Q10" s="1315"/>
      <c r="R10" s="1315"/>
      <c r="S10" s="1315"/>
      <c r="T10" s="1315"/>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29"/>
      <c r="P12" s="1329"/>
      <c r="Q12" s="1329"/>
      <c r="R12" s="1329"/>
      <c r="S12" s="1329"/>
      <c r="T12" s="1329"/>
      <c r="U12" s="1329"/>
    </row>
    <row r="13" spans="1:34">
      <c r="J13" s="451"/>
      <c r="K13" s="451"/>
      <c r="L13" s="1230" t="s">
        <v>444</v>
      </c>
      <c r="M13" s="1230"/>
      <c r="N13" s="1230"/>
      <c r="O13" s="1230"/>
      <c r="P13" s="1230"/>
      <c r="Q13" s="1230"/>
      <c r="R13" s="1230"/>
      <c r="S13" s="1230"/>
      <c r="T13" s="1230"/>
      <c r="U13" s="1230"/>
      <c r="V13" s="1230"/>
      <c r="W13" s="1230" t="s">
        <v>445</v>
      </c>
    </row>
    <row r="14" spans="1:34" ht="14.25" customHeight="1">
      <c r="J14" s="451"/>
      <c r="K14" s="451"/>
      <c r="L14" s="1309" t="s">
        <v>90</v>
      </c>
      <c r="M14" s="1309" t="s">
        <v>601</v>
      </c>
      <c r="N14" s="490"/>
      <c r="O14" s="1310" t="s">
        <v>603</v>
      </c>
      <c r="P14" s="1311"/>
      <c r="Q14" s="1311"/>
      <c r="R14" s="1311"/>
      <c r="S14" s="1311"/>
      <c r="T14" s="1312"/>
      <c r="U14" s="1293" t="s">
        <v>338</v>
      </c>
      <c r="V14" s="1306" t="s">
        <v>273</v>
      </c>
      <c r="W14" s="1230"/>
    </row>
    <row r="15" spans="1:34" s="492" customFormat="1" ht="14.25" customHeight="1">
      <c r="A15" s="553"/>
      <c r="B15" s="553"/>
      <c r="C15" s="553"/>
      <c r="D15" s="553"/>
      <c r="E15" s="553"/>
      <c r="F15" s="553"/>
      <c r="G15" s="559"/>
      <c r="H15" s="559"/>
      <c r="I15" s="500"/>
      <c r="J15" s="498"/>
      <c r="K15" s="498"/>
      <c r="L15" s="1309"/>
      <c r="M15" s="1309"/>
      <c r="N15" s="490"/>
      <c r="O15" s="1296" t="s">
        <v>674</v>
      </c>
      <c r="P15" s="1298" t="s">
        <v>269</v>
      </c>
      <c r="Q15" s="1299"/>
      <c r="R15" s="1301" t="s">
        <v>614</v>
      </c>
      <c r="S15" s="1301"/>
      <c r="T15" s="1302"/>
      <c r="U15" s="1294"/>
      <c r="V15" s="1307"/>
      <c r="W15" s="1230"/>
      <c r="X15" s="553"/>
      <c r="Y15" s="553"/>
      <c r="Z15" s="553"/>
      <c r="AA15" s="553"/>
      <c r="AB15" s="553"/>
      <c r="AC15" s="553"/>
      <c r="AD15" s="553"/>
      <c r="AE15" s="553"/>
      <c r="AF15" s="553"/>
      <c r="AG15" s="553"/>
      <c r="AH15" s="553"/>
    </row>
    <row r="16" spans="1:34" ht="33.75">
      <c r="J16" s="451"/>
      <c r="K16" s="451"/>
      <c r="L16" s="1309"/>
      <c r="M16" s="1309"/>
      <c r="N16" s="489"/>
      <c r="O16" s="1297"/>
      <c r="P16" s="504" t="s">
        <v>669</v>
      </c>
      <c r="Q16" s="504" t="s">
        <v>670</v>
      </c>
      <c r="R16" s="505" t="s">
        <v>272</v>
      </c>
      <c r="S16" s="1303" t="s">
        <v>271</v>
      </c>
      <c r="T16" s="1304"/>
      <c r="U16" s="1295"/>
      <c r="V16" s="1308"/>
      <c r="W16" s="1230"/>
    </row>
    <row r="17" spans="1:35">
      <c r="J17" s="451"/>
      <c r="K17" s="459">
        <v>1</v>
      </c>
      <c r="L17" s="494" t="s">
        <v>91</v>
      </c>
      <c r="M17" s="494" t="s">
        <v>47</v>
      </c>
      <c r="N17" s="465" t="s">
        <v>47</v>
      </c>
      <c r="O17" s="457">
        <f ca="1">OFFSET(O17,0,-1)+1</f>
        <v>3</v>
      </c>
      <c r="P17" s="457">
        <f ca="1">OFFSET(P17,0,-1)+1</f>
        <v>4</v>
      </c>
      <c r="Q17" s="457">
        <f ca="1">OFFSET(Q17,0,-1)+1</f>
        <v>5</v>
      </c>
      <c r="R17" s="457">
        <f ca="1">OFFSET(R17,0,-1)+1</f>
        <v>6</v>
      </c>
      <c r="S17" s="1292">
        <f ca="1">OFFSET(S17,0,-1)+1</f>
        <v>7</v>
      </c>
      <c r="T17" s="1292"/>
      <c r="U17" s="457">
        <f ca="1">OFFSET(U17,0,-2)+1</f>
        <v>8</v>
      </c>
      <c r="V17" s="619">
        <f ca="1">OFFSET(V17,0,-1)</f>
        <v>8</v>
      </c>
      <c r="W17" s="457">
        <f ca="1">OFFSET(W17,0,-1)+1</f>
        <v>9</v>
      </c>
    </row>
    <row r="18" spans="1:35" ht="22.5">
      <c r="A18" s="1284">
        <v>1</v>
      </c>
      <c r="B18" s="905"/>
      <c r="C18" s="905"/>
      <c r="D18" s="905"/>
      <c r="E18" s="906"/>
      <c r="F18" s="907"/>
      <c r="G18" s="907"/>
      <c r="H18" s="907"/>
      <c r="I18" s="908"/>
      <c r="J18" s="903"/>
      <c r="K18" s="910"/>
      <c r="L18" s="561">
        <f>mergeValue(A18)</f>
        <v>1</v>
      </c>
      <c r="M18" s="609" t="s">
        <v>19</v>
      </c>
      <c r="N18" s="548"/>
      <c r="O18" s="1325"/>
      <c r="P18" s="1325"/>
      <c r="Q18" s="1325"/>
      <c r="R18" s="1325"/>
      <c r="S18" s="1325"/>
      <c r="T18" s="1325"/>
      <c r="U18" s="1325"/>
      <c r="V18" s="1325"/>
      <c r="W18" s="1125" t="s">
        <v>717</v>
      </c>
    </row>
    <row r="19" spans="1:35" ht="22.5">
      <c r="A19" s="1284"/>
      <c r="B19" s="1284">
        <v>1</v>
      </c>
      <c r="C19" s="905"/>
      <c r="D19" s="905"/>
      <c r="E19" s="907"/>
      <c r="F19" s="907"/>
      <c r="G19" s="907"/>
      <c r="H19" s="907"/>
      <c r="I19" s="902"/>
      <c r="J19" s="901"/>
      <c r="K19" s="904"/>
      <c r="L19" s="561" t="str">
        <f>mergeValue(A19) &amp;"."&amp; mergeValue(B19)</f>
        <v>1.1</v>
      </c>
      <c r="M19" s="515" t="s">
        <v>15</v>
      </c>
      <c r="N19" s="548"/>
      <c r="O19" s="1325"/>
      <c r="P19" s="1325"/>
      <c r="Q19" s="1325"/>
      <c r="R19" s="1325"/>
      <c r="S19" s="1325"/>
      <c r="T19" s="1325"/>
      <c r="U19" s="1325"/>
      <c r="V19" s="1325"/>
      <c r="W19" s="1125" t="s">
        <v>458</v>
      </c>
    </row>
    <row r="20" spans="1:35" ht="22.5">
      <c r="A20" s="1284"/>
      <c r="B20" s="1284"/>
      <c r="C20" s="1284">
        <v>1</v>
      </c>
      <c r="D20" s="905"/>
      <c r="E20" s="907"/>
      <c r="F20" s="907"/>
      <c r="G20" s="907"/>
      <c r="H20" s="907"/>
      <c r="I20" s="909"/>
      <c r="J20" s="901"/>
      <c r="K20" s="904"/>
      <c r="L20" s="561" t="str">
        <f>mergeValue(A20) &amp;"."&amp; mergeValue(B20)&amp;"."&amp; mergeValue(C20)</f>
        <v>1.1.1</v>
      </c>
      <c r="M20" s="516" t="s">
        <v>7</v>
      </c>
      <c r="N20" s="548"/>
      <c r="O20" s="1325"/>
      <c r="P20" s="1325"/>
      <c r="Q20" s="1325"/>
      <c r="R20" s="1325"/>
      <c r="S20" s="1325"/>
      <c r="T20" s="1325"/>
      <c r="U20" s="1325"/>
      <c r="V20" s="1325"/>
      <c r="W20" s="1125" t="s">
        <v>599</v>
      </c>
    </row>
    <row r="21" spans="1:35" ht="22.5">
      <c r="A21" s="1284"/>
      <c r="B21" s="1284"/>
      <c r="C21" s="1284"/>
      <c r="D21" s="1284">
        <v>1</v>
      </c>
      <c r="E21" s="907"/>
      <c r="F21" s="907"/>
      <c r="G21" s="907"/>
      <c r="H21" s="907"/>
      <c r="I21" s="909"/>
      <c r="J21" s="901"/>
      <c r="K21" s="904"/>
      <c r="L21" s="561" t="str">
        <f>mergeValue(A21) &amp;"."&amp; mergeValue(B21)&amp;"."&amp; mergeValue(C21)&amp;"."&amp; mergeValue(D21)</f>
        <v>1.1.1.1</v>
      </c>
      <c r="M21" s="517" t="s">
        <v>21</v>
      </c>
      <c r="N21" s="548"/>
      <c r="O21" s="1325"/>
      <c r="P21" s="1325"/>
      <c r="Q21" s="1325"/>
      <c r="R21" s="1325"/>
      <c r="S21" s="1325"/>
      <c r="T21" s="1325"/>
      <c r="U21" s="1325"/>
      <c r="V21" s="1325"/>
      <c r="W21" s="1125" t="s">
        <v>600</v>
      </c>
    </row>
    <row r="22" spans="1:35" ht="11.25" hidden="1" customHeight="1">
      <c r="A22" s="1284"/>
      <c r="B22" s="1284"/>
      <c r="C22" s="1284"/>
      <c r="D22" s="1284"/>
      <c r="E22" s="1284">
        <v>1</v>
      </c>
      <c r="F22" s="907"/>
      <c r="G22" s="907"/>
      <c r="H22" s="905">
        <v>1</v>
      </c>
      <c r="I22" s="1284">
        <v>1</v>
      </c>
      <c r="J22" s="907"/>
      <c r="K22" s="912"/>
      <c r="L22" s="561"/>
      <c r="M22" s="523"/>
      <c r="N22" s="549"/>
      <c r="O22" s="599"/>
      <c r="P22" s="599"/>
      <c r="Q22" s="599"/>
      <c r="R22" s="599"/>
      <c r="S22" s="599"/>
      <c r="T22" s="599"/>
      <c r="U22" s="599"/>
      <c r="V22" s="477"/>
      <c r="W22" s="1086"/>
    </row>
    <row r="23" spans="1:35" ht="33.75">
      <c r="A23" s="1284"/>
      <c r="B23" s="1284"/>
      <c r="C23" s="1284"/>
      <c r="D23" s="1284"/>
      <c r="E23" s="1284"/>
      <c r="F23" s="1284">
        <v>1</v>
      </c>
      <c r="G23" s="905"/>
      <c r="H23" s="905"/>
      <c r="I23" s="1284"/>
      <c r="J23" s="1284">
        <v>1</v>
      </c>
      <c r="K23" s="913"/>
      <c r="L23" s="561" t="str">
        <f>mergeValue(A23) &amp;"."&amp; mergeValue(B23)&amp;"."&amp; mergeValue(C23)&amp;"."&amp; mergeValue(D23)&amp;"."&amp;  mergeValue(F23)</f>
        <v>1.1.1.1.1</v>
      </c>
      <c r="M23" s="524" t="s">
        <v>9</v>
      </c>
      <c r="N23" s="549"/>
      <c r="O23" s="1318"/>
      <c r="P23" s="1318"/>
      <c r="Q23" s="1318"/>
      <c r="R23" s="1318"/>
      <c r="S23" s="1318"/>
      <c r="T23" s="1318"/>
      <c r="U23" s="1318"/>
      <c r="V23" s="1318"/>
      <c r="W23" s="1125" t="s">
        <v>719</v>
      </c>
      <c r="Y23" s="473" t="str">
        <f>strCheckUnique(Z23:Z26)</f>
        <v/>
      </c>
      <c r="AA23" s="473"/>
    </row>
    <row r="24" spans="1:35" ht="99" customHeight="1">
      <c r="A24" s="1284"/>
      <c r="B24" s="1284"/>
      <c r="C24" s="1284"/>
      <c r="D24" s="1284"/>
      <c r="E24" s="1284"/>
      <c r="F24" s="1284"/>
      <c r="G24" s="905">
        <v>1</v>
      </c>
      <c r="H24" s="905"/>
      <c r="I24" s="1284"/>
      <c r="J24" s="1284"/>
      <c r="K24" s="913">
        <v>1</v>
      </c>
      <c r="L24" s="561" t="str">
        <f>mergeValue(A24) &amp;"."&amp; mergeValue(B24)&amp;"."&amp; mergeValue(C24)&amp;"."&amp; mergeValue(D24)&amp;"."&amp; mergeValue(F24)&amp;"."&amp; mergeValue(G24)</f>
        <v>1.1.1.1.1.1</v>
      </c>
      <c r="M24" s="1084"/>
      <c r="N24" s="554"/>
      <c r="O24" s="531"/>
      <c r="P24" s="531"/>
      <c r="Q24" s="1034"/>
      <c r="R24" s="1289"/>
      <c r="S24" s="1291" t="s">
        <v>82</v>
      </c>
      <c r="T24" s="1289"/>
      <c r="U24" s="1291" t="s">
        <v>83</v>
      </c>
      <c r="V24" s="546"/>
      <c r="W24" s="1281" t="s">
        <v>732</v>
      </c>
      <c r="X24" s="469" t="str">
        <f>strCheckDate(O25:V25)</f>
        <v/>
      </c>
      <c r="Y24" s="473"/>
      <c r="Z24" s="473" t="str">
        <f>IF(M24="","",M24 )</f>
        <v/>
      </c>
      <c r="AA24" s="473"/>
      <c r="AB24" s="473"/>
      <c r="AC24" s="473"/>
    </row>
    <row r="25" spans="1:35" ht="11.25" hidden="1">
      <c r="A25" s="1284"/>
      <c r="B25" s="1284"/>
      <c r="C25" s="1284"/>
      <c r="D25" s="1284"/>
      <c r="E25" s="1284"/>
      <c r="F25" s="1284"/>
      <c r="G25" s="905"/>
      <c r="H25" s="905"/>
      <c r="I25" s="1284"/>
      <c r="J25" s="1284"/>
      <c r="K25" s="913"/>
      <c r="L25" s="568"/>
      <c r="M25" s="614"/>
      <c r="N25" s="554"/>
      <c r="O25" s="531"/>
      <c r="P25" s="531"/>
      <c r="Q25" s="552" t="str">
        <f>R24 &amp; "-" &amp; T24</f>
        <v>-</v>
      </c>
      <c r="R25" s="1290"/>
      <c r="S25" s="1291"/>
      <c r="T25" s="1290"/>
      <c r="U25" s="1291"/>
      <c r="V25" s="546"/>
      <c r="W25" s="1282"/>
    </row>
    <row r="26" spans="1:35" s="445" customFormat="1" ht="15" customHeight="1">
      <c r="A26" s="1284"/>
      <c r="B26" s="1284"/>
      <c r="C26" s="1284"/>
      <c r="D26" s="1284"/>
      <c r="E26" s="1284"/>
      <c r="F26" s="1284"/>
      <c r="G26" s="907"/>
      <c r="H26" s="905"/>
      <c r="I26" s="1284"/>
      <c r="J26" s="1284"/>
      <c r="K26" s="912"/>
      <c r="L26" s="507"/>
      <c r="M26" s="525" t="s">
        <v>24</v>
      </c>
      <c r="N26" s="520"/>
      <c r="O26" s="514"/>
      <c r="P26" s="514"/>
      <c r="Q26" s="514"/>
      <c r="R26" s="541"/>
      <c r="S26" s="533"/>
      <c r="T26" s="532"/>
      <c r="U26" s="520"/>
      <c r="V26" s="529"/>
      <c r="W26" s="1283"/>
      <c r="X26" s="470"/>
      <c r="Y26" s="470"/>
      <c r="Z26" s="470"/>
      <c r="AA26" s="470"/>
      <c r="AB26" s="470"/>
      <c r="AC26" s="470"/>
      <c r="AD26" s="470"/>
      <c r="AE26" s="470"/>
      <c r="AF26" s="470"/>
      <c r="AG26" s="470"/>
      <c r="AH26" s="470"/>
    </row>
    <row r="27" spans="1:35" s="445" customFormat="1" ht="15" customHeight="1">
      <c r="A27" s="1284"/>
      <c r="B27" s="1284"/>
      <c r="C27" s="1284"/>
      <c r="D27" s="1284"/>
      <c r="E27" s="1284"/>
      <c r="F27" s="907"/>
      <c r="G27" s="907"/>
      <c r="H27" s="905"/>
      <c r="I27" s="1284"/>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4"/>
      <c r="B28" s="1284"/>
      <c r="C28" s="1284"/>
      <c r="D28" s="1284"/>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4"/>
      <c r="B29" s="1284"/>
      <c r="C29" s="1284"/>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4"/>
      <c r="B30" s="1284"/>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4"/>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5" t="s">
        <v>733</v>
      </c>
      <c r="N34" s="1275"/>
      <c r="O34" s="1275"/>
      <c r="P34" s="1275"/>
      <c r="Q34" s="1275"/>
      <c r="R34" s="1275"/>
      <c r="S34" s="1275"/>
      <c r="T34" s="1275"/>
      <c r="U34" s="1275"/>
      <c r="V34" s="1275"/>
      <c r="W34" s="1275"/>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6" t="s">
        <v>469</v>
      </c>
      <c r="G2" s="1277"/>
      <c r="H2" s="1278"/>
      <c r="I2" s="407"/>
    </row>
    <row r="3" spans="1:20" ht="3" customHeight="1"/>
    <row r="4" spans="1:20" s="182" customFormat="1" ht="11.25">
      <c r="A4" s="206"/>
      <c r="B4" s="206"/>
      <c r="C4" s="206"/>
      <c r="D4" s="206"/>
      <c r="F4" s="1230" t="s">
        <v>444</v>
      </c>
      <c r="G4" s="1230"/>
      <c r="H4" s="1230"/>
      <c r="I4" s="1279"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9"/>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28.04.2020</v>
      </c>
      <c r="I7" s="188" t="s">
        <v>471</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472</v>
      </c>
      <c r="H8" s="297" t="str">
        <f>IF('Перечень тарифов'!R36="","наименование отсутствует","" &amp; 'Перечень тарифов'!R36 &amp; "")</f>
        <v>наименование отсутствует</v>
      </c>
      <c r="I8" s="188" t="s">
        <v>567</v>
      </c>
      <c r="J8" s="312"/>
      <c r="K8" s="206"/>
      <c r="L8" s="206"/>
      <c r="M8" s="206"/>
      <c r="N8" s="206"/>
      <c r="O8" s="206"/>
      <c r="P8" s="206"/>
      <c r="Q8" s="206"/>
      <c r="R8" s="206"/>
      <c r="S8" s="206"/>
      <c r="T8" s="206"/>
    </row>
    <row r="9" spans="1:20" s="182" customFormat="1" ht="33.75">
      <c r="A9" s="1280"/>
      <c r="B9" s="206"/>
      <c r="C9" s="206"/>
      <c r="D9" s="206"/>
      <c r="F9" s="313" t="str">
        <f>"3." &amp;mergeValue(A9)</f>
        <v>3.1</v>
      </c>
      <c r="G9" s="389" t="s">
        <v>473</v>
      </c>
      <c r="H9" s="297"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Теплоноситель; Сбыт. Теплоноситель</v>
      </c>
      <c r="I9" s="188" t="s">
        <v>565</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569</v>
      </c>
      <c r="H11" s="297" t="str">
        <f>IF(region_name="","",region_name)</f>
        <v>Ростовская область</v>
      </c>
      <c r="I11" s="188" t="s">
        <v>477</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475</v>
      </c>
      <c r="H12" s="297" t="str">
        <f>IF(Территории!H13="","","" &amp; Территории!H13 &amp; "")</f>
        <v>Город Шахты</v>
      </c>
      <c r="I12" s="188" t="s">
        <v>478</v>
      </c>
      <c r="J12" s="312"/>
      <c r="K12" s="206"/>
      <c r="L12" s="206"/>
      <c r="M12" s="206"/>
      <c r="N12" s="206"/>
      <c r="O12" s="206"/>
      <c r="P12" s="206"/>
      <c r="Q12" s="206"/>
      <c r="R12" s="206"/>
      <c r="S12" s="206"/>
      <c r="T12" s="206"/>
    </row>
    <row r="13" spans="1:20" s="182" customFormat="1" ht="56.25">
      <c r="A13" s="1280"/>
      <c r="B13" s="1280"/>
      <c r="C13" s="1280"/>
      <c r="D13" s="321">
        <v>1</v>
      </c>
      <c r="F13" s="313" t="str">
        <f>"4."&amp;mergeValue(A13) &amp;"."&amp;mergeValue(B13)&amp;"."&amp;mergeValue(C13)&amp;"."&amp;mergeValue(D13)</f>
        <v>4.1.1.1.1</v>
      </c>
      <c r="G13" s="392" t="s">
        <v>476</v>
      </c>
      <c r="H13" s="297" t="str">
        <f>IF(Территории!R14="","","" &amp; Территории!R14 &amp; "")</f>
        <v>Город Шахты (60740000)</v>
      </c>
      <c r="I13" s="1179" t="s">
        <v>568</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5" t="s">
        <v>570</v>
      </c>
      <c r="H15" s="1275"/>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Z36"/>
  <sheetViews>
    <sheetView showGridLines="0" topLeftCell="I4" zoomScaleNormal="100" workbookViewId="0">
      <selection activeCell="AB24" activeCellId="1" sqref="P24 AB24"/>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50.85546875" style="446" customWidth="1"/>
    <col min="14" max="14" width="1.7109375" style="446" hidden="1" customWidth="1"/>
    <col min="15" max="15" width="20" style="446" customWidth="1"/>
    <col min="16" max="16" width="19.5703125" style="446" customWidth="1"/>
    <col min="17" max="21" width="23.7109375" style="446" hidden="1" customWidth="1"/>
    <col min="22" max="22" width="1.7109375" style="446" hidden="1" customWidth="1"/>
    <col min="23" max="23" width="17.28515625" style="446" customWidth="1"/>
    <col min="24" max="24" width="3.7109375" style="446" customWidth="1"/>
    <col min="25" max="25" width="15.85546875" style="446" customWidth="1"/>
    <col min="26" max="26" width="8.5703125" style="446" customWidth="1"/>
    <col min="27" max="27" width="18.7109375" style="1068" customWidth="1"/>
    <col min="28" max="28" width="19.85546875" style="1068" customWidth="1"/>
    <col min="29" max="33" width="23.7109375" style="1068" hidden="1" customWidth="1"/>
    <col min="34" max="34" width="1.7109375" style="1068" hidden="1" customWidth="1"/>
    <col min="35" max="35" width="14.28515625" style="1068" customWidth="1"/>
    <col min="36" max="36" width="3.7109375" style="1068" customWidth="1"/>
    <col min="37" max="37" width="12.85546875" style="1068" customWidth="1"/>
    <col min="38" max="38" width="8.5703125" style="1068" hidden="1" customWidth="1"/>
    <col min="39" max="39" width="4.7109375" style="446" customWidth="1"/>
    <col min="40" max="40" width="115.7109375" style="446" customWidth="1"/>
    <col min="41" max="45" width="10.5703125" style="469"/>
    <col min="46" max="261" width="10.5703125" style="446"/>
    <col min="262" max="269" width="0" style="446" hidden="1" customWidth="1"/>
    <col min="270" max="272" width="3.7109375" style="446" customWidth="1"/>
    <col min="273" max="273" width="12.7109375" style="446" customWidth="1"/>
    <col min="274" max="274" width="47.42578125" style="446" customWidth="1"/>
    <col min="275" max="283" width="0" style="446" hidden="1" customWidth="1"/>
    <col min="284" max="284" width="11.7109375" style="446" customWidth="1"/>
    <col min="285" max="285" width="6.42578125" style="446" bestFit="1" customWidth="1"/>
    <col min="286" max="286" width="11.7109375" style="446" customWidth="1"/>
    <col min="287" max="287" width="0" style="446" hidden="1" customWidth="1"/>
    <col min="288" max="288" width="3.7109375" style="446" customWidth="1"/>
    <col min="289" max="289" width="11.140625" style="446" bestFit="1" customWidth="1"/>
    <col min="290" max="517" width="10.5703125" style="446"/>
    <col min="518" max="525" width="0" style="446" hidden="1" customWidth="1"/>
    <col min="526" max="528" width="3.7109375" style="446" customWidth="1"/>
    <col min="529" max="529" width="12.7109375" style="446" customWidth="1"/>
    <col min="530" max="530" width="47.42578125" style="446" customWidth="1"/>
    <col min="531" max="539" width="0" style="446" hidden="1" customWidth="1"/>
    <col min="540" max="540" width="11.7109375" style="446" customWidth="1"/>
    <col min="541" max="541" width="6.42578125" style="446" bestFit="1" customWidth="1"/>
    <col min="542" max="542" width="11.7109375" style="446" customWidth="1"/>
    <col min="543" max="543" width="0" style="446" hidden="1" customWidth="1"/>
    <col min="544" max="544" width="3.7109375" style="446" customWidth="1"/>
    <col min="545" max="545" width="11.140625" style="446" bestFit="1" customWidth="1"/>
    <col min="546" max="773" width="10.5703125" style="446"/>
    <col min="774" max="781" width="0" style="446" hidden="1" customWidth="1"/>
    <col min="782" max="784" width="3.7109375" style="446" customWidth="1"/>
    <col min="785" max="785" width="12.7109375" style="446" customWidth="1"/>
    <col min="786" max="786" width="47.42578125" style="446" customWidth="1"/>
    <col min="787" max="795" width="0" style="446" hidden="1" customWidth="1"/>
    <col min="796" max="796" width="11.7109375" style="446" customWidth="1"/>
    <col min="797" max="797" width="6.42578125" style="446" bestFit="1" customWidth="1"/>
    <col min="798" max="798" width="11.7109375" style="446" customWidth="1"/>
    <col min="799" max="799" width="0" style="446" hidden="1" customWidth="1"/>
    <col min="800" max="800" width="3.7109375" style="446" customWidth="1"/>
    <col min="801" max="801" width="11.140625" style="446" bestFit="1" customWidth="1"/>
    <col min="802" max="1029" width="10.5703125" style="446"/>
    <col min="1030" max="1037" width="0" style="446" hidden="1" customWidth="1"/>
    <col min="1038" max="1040" width="3.7109375" style="446" customWidth="1"/>
    <col min="1041" max="1041" width="12.7109375" style="446" customWidth="1"/>
    <col min="1042" max="1042" width="47.42578125" style="446" customWidth="1"/>
    <col min="1043" max="1051" width="0" style="446" hidden="1" customWidth="1"/>
    <col min="1052" max="1052" width="11.7109375" style="446" customWidth="1"/>
    <col min="1053" max="1053" width="6.42578125" style="446" bestFit="1" customWidth="1"/>
    <col min="1054" max="1054" width="11.7109375" style="446" customWidth="1"/>
    <col min="1055" max="1055" width="0" style="446" hidden="1" customWidth="1"/>
    <col min="1056" max="1056" width="3.7109375" style="446" customWidth="1"/>
    <col min="1057" max="1057" width="11.140625" style="446" bestFit="1" customWidth="1"/>
    <col min="1058" max="1285" width="10.5703125" style="446"/>
    <col min="1286" max="1293" width="0" style="446" hidden="1" customWidth="1"/>
    <col min="1294" max="1296" width="3.7109375" style="446" customWidth="1"/>
    <col min="1297" max="1297" width="12.7109375" style="446" customWidth="1"/>
    <col min="1298" max="1298" width="47.42578125" style="446" customWidth="1"/>
    <col min="1299" max="1307" width="0" style="446" hidden="1" customWidth="1"/>
    <col min="1308" max="1308" width="11.7109375" style="446" customWidth="1"/>
    <col min="1309" max="1309" width="6.42578125" style="446" bestFit="1" customWidth="1"/>
    <col min="1310" max="1310" width="11.7109375" style="446" customWidth="1"/>
    <col min="1311" max="1311" width="0" style="446" hidden="1" customWidth="1"/>
    <col min="1312" max="1312" width="3.7109375" style="446" customWidth="1"/>
    <col min="1313" max="1313" width="11.140625" style="446" bestFit="1" customWidth="1"/>
    <col min="1314" max="1541" width="10.5703125" style="446"/>
    <col min="1542" max="1549" width="0" style="446" hidden="1" customWidth="1"/>
    <col min="1550" max="1552" width="3.7109375" style="446" customWidth="1"/>
    <col min="1553" max="1553" width="12.7109375" style="446" customWidth="1"/>
    <col min="1554" max="1554" width="47.42578125" style="446" customWidth="1"/>
    <col min="1555" max="1563" width="0" style="446" hidden="1" customWidth="1"/>
    <col min="1564" max="1564" width="11.7109375" style="446" customWidth="1"/>
    <col min="1565" max="1565" width="6.42578125" style="446" bestFit="1" customWidth="1"/>
    <col min="1566" max="1566" width="11.7109375" style="446" customWidth="1"/>
    <col min="1567" max="1567" width="0" style="446" hidden="1" customWidth="1"/>
    <col min="1568" max="1568" width="3.7109375" style="446" customWidth="1"/>
    <col min="1569" max="1569" width="11.140625" style="446" bestFit="1" customWidth="1"/>
    <col min="1570" max="1797" width="10.5703125" style="446"/>
    <col min="1798" max="1805" width="0" style="446" hidden="1" customWidth="1"/>
    <col min="1806" max="1808" width="3.7109375" style="446" customWidth="1"/>
    <col min="1809" max="1809" width="12.7109375" style="446" customWidth="1"/>
    <col min="1810" max="1810" width="47.42578125" style="446" customWidth="1"/>
    <col min="1811" max="1819" width="0" style="446" hidden="1" customWidth="1"/>
    <col min="1820" max="1820" width="11.7109375" style="446" customWidth="1"/>
    <col min="1821" max="1821" width="6.42578125" style="446" bestFit="1" customWidth="1"/>
    <col min="1822" max="1822" width="11.7109375" style="446" customWidth="1"/>
    <col min="1823" max="1823" width="0" style="446" hidden="1" customWidth="1"/>
    <col min="1824" max="1824" width="3.7109375" style="446" customWidth="1"/>
    <col min="1825" max="1825" width="11.140625" style="446" bestFit="1" customWidth="1"/>
    <col min="1826" max="2053" width="10.5703125" style="446"/>
    <col min="2054" max="2061" width="0" style="446" hidden="1" customWidth="1"/>
    <col min="2062" max="2064" width="3.7109375" style="446" customWidth="1"/>
    <col min="2065" max="2065" width="12.7109375" style="446" customWidth="1"/>
    <col min="2066" max="2066" width="47.42578125" style="446" customWidth="1"/>
    <col min="2067" max="2075" width="0" style="446" hidden="1" customWidth="1"/>
    <col min="2076" max="2076" width="11.7109375" style="446" customWidth="1"/>
    <col min="2077" max="2077" width="6.42578125" style="446" bestFit="1" customWidth="1"/>
    <col min="2078" max="2078" width="11.7109375" style="446" customWidth="1"/>
    <col min="2079" max="2079" width="0" style="446" hidden="1" customWidth="1"/>
    <col min="2080" max="2080" width="3.7109375" style="446" customWidth="1"/>
    <col min="2081" max="2081" width="11.140625" style="446" bestFit="1" customWidth="1"/>
    <col min="2082" max="2309" width="10.5703125" style="446"/>
    <col min="2310" max="2317" width="0" style="446" hidden="1" customWidth="1"/>
    <col min="2318" max="2320" width="3.7109375" style="446" customWidth="1"/>
    <col min="2321" max="2321" width="12.7109375" style="446" customWidth="1"/>
    <col min="2322" max="2322" width="47.42578125" style="446" customWidth="1"/>
    <col min="2323" max="2331" width="0" style="446" hidden="1" customWidth="1"/>
    <col min="2332" max="2332" width="11.7109375" style="446" customWidth="1"/>
    <col min="2333" max="2333" width="6.42578125" style="446" bestFit="1" customWidth="1"/>
    <col min="2334" max="2334" width="11.7109375" style="446" customWidth="1"/>
    <col min="2335" max="2335" width="0" style="446" hidden="1" customWidth="1"/>
    <col min="2336" max="2336" width="3.7109375" style="446" customWidth="1"/>
    <col min="2337" max="2337" width="11.140625" style="446" bestFit="1" customWidth="1"/>
    <col min="2338" max="2565" width="10.5703125" style="446"/>
    <col min="2566" max="2573" width="0" style="446" hidden="1" customWidth="1"/>
    <col min="2574" max="2576" width="3.7109375" style="446" customWidth="1"/>
    <col min="2577" max="2577" width="12.7109375" style="446" customWidth="1"/>
    <col min="2578" max="2578" width="47.42578125" style="446" customWidth="1"/>
    <col min="2579" max="2587" width="0" style="446" hidden="1" customWidth="1"/>
    <col min="2588" max="2588" width="11.7109375" style="446" customWidth="1"/>
    <col min="2589" max="2589" width="6.42578125" style="446" bestFit="1" customWidth="1"/>
    <col min="2590" max="2590" width="11.7109375" style="446" customWidth="1"/>
    <col min="2591" max="2591" width="0" style="446" hidden="1" customWidth="1"/>
    <col min="2592" max="2592" width="3.7109375" style="446" customWidth="1"/>
    <col min="2593" max="2593" width="11.140625" style="446" bestFit="1" customWidth="1"/>
    <col min="2594" max="2821" width="10.5703125" style="446"/>
    <col min="2822" max="2829" width="0" style="446" hidden="1" customWidth="1"/>
    <col min="2830" max="2832" width="3.7109375" style="446" customWidth="1"/>
    <col min="2833" max="2833" width="12.7109375" style="446" customWidth="1"/>
    <col min="2834" max="2834" width="47.42578125" style="446" customWidth="1"/>
    <col min="2835" max="2843" width="0" style="446" hidden="1" customWidth="1"/>
    <col min="2844" max="2844" width="11.7109375" style="446" customWidth="1"/>
    <col min="2845" max="2845" width="6.42578125" style="446" bestFit="1" customWidth="1"/>
    <col min="2846" max="2846" width="11.7109375" style="446" customWidth="1"/>
    <col min="2847" max="2847" width="0" style="446" hidden="1" customWidth="1"/>
    <col min="2848" max="2848" width="3.7109375" style="446" customWidth="1"/>
    <col min="2849" max="2849" width="11.140625" style="446" bestFit="1" customWidth="1"/>
    <col min="2850" max="3077" width="10.5703125" style="446"/>
    <col min="3078" max="3085" width="0" style="446" hidden="1" customWidth="1"/>
    <col min="3086" max="3088" width="3.7109375" style="446" customWidth="1"/>
    <col min="3089" max="3089" width="12.7109375" style="446" customWidth="1"/>
    <col min="3090" max="3090" width="47.42578125" style="446" customWidth="1"/>
    <col min="3091" max="3099" width="0" style="446" hidden="1" customWidth="1"/>
    <col min="3100" max="3100" width="11.7109375" style="446" customWidth="1"/>
    <col min="3101" max="3101" width="6.42578125" style="446" bestFit="1" customWidth="1"/>
    <col min="3102" max="3102" width="11.7109375" style="446" customWidth="1"/>
    <col min="3103" max="3103" width="0" style="446" hidden="1" customWidth="1"/>
    <col min="3104" max="3104" width="3.7109375" style="446" customWidth="1"/>
    <col min="3105" max="3105" width="11.140625" style="446" bestFit="1" customWidth="1"/>
    <col min="3106" max="3333" width="10.5703125" style="446"/>
    <col min="3334" max="3341" width="0" style="446" hidden="1" customWidth="1"/>
    <col min="3342" max="3344" width="3.7109375" style="446" customWidth="1"/>
    <col min="3345" max="3345" width="12.7109375" style="446" customWidth="1"/>
    <col min="3346" max="3346" width="47.42578125" style="446" customWidth="1"/>
    <col min="3347" max="3355" width="0" style="446" hidden="1" customWidth="1"/>
    <col min="3356" max="3356" width="11.7109375" style="446" customWidth="1"/>
    <col min="3357" max="3357" width="6.42578125" style="446" bestFit="1" customWidth="1"/>
    <col min="3358" max="3358" width="11.7109375" style="446" customWidth="1"/>
    <col min="3359" max="3359" width="0" style="446" hidden="1" customWidth="1"/>
    <col min="3360" max="3360" width="3.7109375" style="446" customWidth="1"/>
    <col min="3361" max="3361" width="11.140625" style="446" bestFit="1" customWidth="1"/>
    <col min="3362" max="3589" width="10.5703125" style="446"/>
    <col min="3590" max="3597" width="0" style="446" hidden="1" customWidth="1"/>
    <col min="3598" max="3600" width="3.7109375" style="446" customWidth="1"/>
    <col min="3601" max="3601" width="12.7109375" style="446" customWidth="1"/>
    <col min="3602" max="3602" width="47.42578125" style="446" customWidth="1"/>
    <col min="3603" max="3611" width="0" style="446" hidden="1" customWidth="1"/>
    <col min="3612" max="3612" width="11.7109375" style="446" customWidth="1"/>
    <col min="3613" max="3613" width="6.42578125" style="446" bestFit="1" customWidth="1"/>
    <col min="3614" max="3614" width="11.7109375" style="446" customWidth="1"/>
    <col min="3615" max="3615" width="0" style="446" hidden="1" customWidth="1"/>
    <col min="3616" max="3616" width="3.7109375" style="446" customWidth="1"/>
    <col min="3617" max="3617" width="11.140625" style="446" bestFit="1" customWidth="1"/>
    <col min="3618" max="3845" width="10.5703125" style="446"/>
    <col min="3846" max="3853" width="0" style="446" hidden="1" customWidth="1"/>
    <col min="3854" max="3856" width="3.7109375" style="446" customWidth="1"/>
    <col min="3857" max="3857" width="12.7109375" style="446" customWidth="1"/>
    <col min="3858" max="3858" width="47.42578125" style="446" customWidth="1"/>
    <col min="3859" max="3867" width="0" style="446" hidden="1" customWidth="1"/>
    <col min="3868" max="3868" width="11.7109375" style="446" customWidth="1"/>
    <col min="3869" max="3869" width="6.42578125" style="446" bestFit="1" customWidth="1"/>
    <col min="3870" max="3870" width="11.7109375" style="446" customWidth="1"/>
    <col min="3871" max="3871" width="0" style="446" hidden="1" customWidth="1"/>
    <col min="3872" max="3872" width="3.7109375" style="446" customWidth="1"/>
    <col min="3873" max="3873" width="11.140625" style="446" bestFit="1" customWidth="1"/>
    <col min="3874" max="4101" width="10.5703125" style="446"/>
    <col min="4102" max="4109" width="0" style="446" hidden="1" customWidth="1"/>
    <col min="4110" max="4112" width="3.7109375" style="446" customWidth="1"/>
    <col min="4113" max="4113" width="12.7109375" style="446" customWidth="1"/>
    <col min="4114" max="4114" width="47.42578125" style="446" customWidth="1"/>
    <col min="4115" max="4123" width="0" style="446" hidden="1" customWidth="1"/>
    <col min="4124" max="4124" width="11.7109375" style="446" customWidth="1"/>
    <col min="4125" max="4125" width="6.42578125" style="446" bestFit="1" customWidth="1"/>
    <col min="4126" max="4126" width="11.7109375" style="446" customWidth="1"/>
    <col min="4127" max="4127" width="0" style="446" hidden="1" customWidth="1"/>
    <col min="4128" max="4128" width="3.7109375" style="446" customWidth="1"/>
    <col min="4129" max="4129" width="11.140625" style="446" bestFit="1" customWidth="1"/>
    <col min="4130" max="4357" width="10.5703125" style="446"/>
    <col min="4358" max="4365" width="0" style="446" hidden="1" customWidth="1"/>
    <col min="4366" max="4368" width="3.7109375" style="446" customWidth="1"/>
    <col min="4369" max="4369" width="12.7109375" style="446" customWidth="1"/>
    <col min="4370" max="4370" width="47.42578125" style="446" customWidth="1"/>
    <col min="4371" max="4379" width="0" style="446" hidden="1" customWidth="1"/>
    <col min="4380" max="4380" width="11.7109375" style="446" customWidth="1"/>
    <col min="4381" max="4381" width="6.42578125" style="446" bestFit="1" customWidth="1"/>
    <col min="4382" max="4382" width="11.7109375" style="446" customWidth="1"/>
    <col min="4383" max="4383" width="0" style="446" hidden="1" customWidth="1"/>
    <col min="4384" max="4384" width="3.7109375" style="446" customWidth="1"/>
    <col min="4385" max="4385" width="11.140625" style="446" bestFit="1" customWidth="1"/>
    <col min="4386" max="4613" width="10.5703125" style="446"/>
    <col min="4614" max="4621" width="0" style="446" hidden="1" customWidth="1"/>
    <col min="4622" max="4624" width="3.7109375" style="446" customWidth="1"/>
    <col min="4625" max="4625" width="12.7109375" style="446" customWidth="1"/>
    <col min="4626" max="4626" width="47.42578125" style="446" customWidth="1"/>
    <col min="4627" max="4635" width="0" style="446" hidden="1" customWidth="1"/>
    <col min="4636" max="4636" width="11.7109375" style="446" customWidth="1"/>
    <col min="4637" max="4637" width="6.42578125" style="446" bestFit="1" customWidth="1"/>
    <col min="4638" max="4638" width="11.7109375" style="446" customWidth="1"/>
    <col min="4639" max="4639" width="0" style="446" hidden="1" customWidth="1"/>
    <col min="4640" max="4640" width="3.7109375" style="446" customWidth="1"/>
    <col min="4641" max="4641" width="11.140625" style="446" bestFit="1" customWidth="1"/>
    <col min="4642" max="4869" width="10.5703125" style="446"/>
    <col min="4870" max="4877" width="0" style="446" hidden="1" customWidth="1"/>
    <col min="4878" max="4880" width="3.7109375" style="446" customWidth="1"/>
    <col min="4881" max="4881" width="12.7109375" style="446" customWidth="1"/>
    <col min="4882" max="4882" width="47.42578125" style="446" customWidth="1"/>
    <col min="4883" max="4891" width="0" style="446" hidden="1" customWidth="1"/>
    <col min="4892" max="4892" width="11.7109375" style="446" customWidth="1"/>
    <col min="4893" max="4893" width="6.42578125" style="446" bestFit="1" customWidth="1"/>
    <col min="4894" max="4894" width="11.7109375" style="446" customWidth="1"/>
    <col min="4895" max="4895" width="0" style="446" hidden="1" customWidth="1"/>
    <col min="4896" max="4896" width="3.7109375" style="446" customWidth="1"/>
    <col min="4897" max="4897" width="11.140625" style="446" bestFit="1" customWidth="1"/>
    <col min="4898" max="5125" width="10.5703125" style="446"/>
    <col min="5126" max="5133" width="0" style="446" hidden="1" customWidth="1"/>
    <col min="5134" max="5136" width="3.7109375" style="446" customWidth="1"/>
    <col min="5137" max="5137" width="12.7109375" style="446" customWidth="1"/>
    <col min="5138" max="5138" width="47.42578125" style="446" customWidth="1"/>
    <col min="5139" max="5147" width="0" style="446" hidden="1" customWidth="1"/>
    <col min="5148" max="5148" width="11.7109375" style="446" customWidth="1"/>
    <col min="5149" max="5149" width="6.42578125" style="446" bestFit="1" customWidth="1"/>
    <col min="5150" max="5150" width="11.7109375" style="446" customWidth="1"/>
    <col min="5151" max="5151" width="0" style="446" hidden="1" customWidth="1"/>
    <col min="5152" max="5152" width="3.7109375" style="446" customWidth="1"/>
    <col min="5153" max="5153" width="11.140625" style="446" bestFit="1" customWidth="1"/>
    <col min="5154" max="5381" width="10.5703125" style="446"/>
    <col min="5382" max="5389" width="0" style="446" hidden="1" customWidth="1"/>
    <col min="5390" max="5392" width="3.7109375" style="446" customWidth="1"/>
    <col min="5393" max="5393" width="12.7109375" style="446" customWidth="1"/>
    <col min="5394" max="5394" width="47.42578125" style="446" customWidth="1"/>
    <col min="5395" max="5403" width="0" style="446" hidden="1" customWidth="1"/>
    <col min="5404" max="5404" width="11.7109375" style="446" customWidth="1"/>
    <col min="5405" max="5405" width="6.42578125" style="446" bestFit="1" customWidth="1"/>
    <col min="5406" max="5406" width="11.7109375" style="446" customWidth="1"/>
    <col min="5407" max="5407" width="0" style="446" hidden="1" customWidth="1"/>
    <col min="5408" max="5408" width="3.7109375" style="446" customWidth="1"/>
    <col min="5409" max="5409" width="11.140625" style="446" bestFit="1" customWidth="1"/>
    <col min="5410" max="5637" width="10.5703125" style="446"/>
    <col min="5638" max="5645" width="0" style="446" hidden="1" customWidth="1"/>
    <col min="5646" max="5648" width="3.7109375" style="446" customWidth="1"/>
    <col min="5649" max="5649" width="12.7109375" style="446" customWidth="1"/>
    <col min="5650" max="5650" width="47.42578125" style="446" customWidth="1"/>
    <col min="5651" max="5659" width="0" style="446" hidden="1" customWidth="1"/>
    <col min="5660" max="5660" width="11.7109375" style="446" customWidth="1"/>
    <col min="5661" max="5661" width="6.42578125" style="446" bestFit="1" customWidth="1"/>
    <col min="5662" max="5662" width="11.7109375" style="446" customWidth="1"/>
    <col min="5663" max="5663" width="0" style="446" hidden="1" customWidth="1"/>
    <col min="5664" max="5664" width="3.7109375" style="446" customWidth="1"/>
    <col min="5665" max="5665" width="11.140625" style="446" bestFit="1" customWidth="1"/>
    <col min="5666" max="5893" width="10.5703125" style="446"/>
    <col min="5894" max="5901" width="0" style="446" hidden="1" customWidth="1"/>
    <col min="5902" max="5904" width="3.7109375" style="446" customWidth="1"/>
    <col min="5905" max="5905" width="12.7109375" style="446" customWidth="1"/>
    <col min="5906" max="5906" width="47.42578125" style="446" customWidth="1"/>
    <col min="5907" max="5915" width="0" style="446" hidden="1" customWidth="1"/>
    <col min="5916" max="5916" width="11.7109375" style="446" customWidth="1"/>
    <col min="5917" max="5917" width="6.42578125" style="446" bestFit="1" customWidth="1"/>
    <col min="5918" max="5918" width="11.7109375" style="446" customWidth="1"/>
    <col min="5919" max="5919" width="0" style="446" hidden="1" customWidth="1"/>
    <col min="5920" max="5920" width="3.7109375" style="446" customWidth="1"/>
    <col min="5921" max="5921" width="11.140625" style="446" bestFit="1" customWidth="1"/>
    <col min="5922" max="6149" width="10.5703125" style="446"/>
    <col min="6150" max="6157" width="0" style="446" hidden="1" customWidth="1"/>
    <col min="6158" max="6160" width="3.7109375" style="446" customWidth="1"/>
    <col min="6161" max="6161" width="12.7109375" style="446" customWidth="1"/>
    <col min="6162" max="6162" width="47.42578125" style="446" customWidth="1"/>
    <col min="6163" max="6171" width="0" style="446" hidden="1" customWidth="1"/>
    <col min="6172" max="6172" width="11.7109375" style="446" customWidth="1"/>
    <col min="6173" max="6173" width="6.42578125" style="446" bestFit="1" customWidth="1"/>
    <col min="6174" max="6174" width="11.7109375" style="446" customWidth="1"/>
    <col min="6175" max="6175" width="0" style="446" hidden="1" customWidth="1"/>
    <col min="6176" max="6176" width="3.7109375" style="446" customWidth="1"/>
    <col min="6177" max="6177" width="11.140625" style="446" bestFit="1" customWidth="1"/>
    <col min="6178" max="6405" width="10.5703125" style="446"/>
    <col min="6406" max="6413" width="0" style="446" hidden="1" customWidth="1"/>
    <col min="6414" max="6416" width="3.7109375" style="446" customWidth="1"/>
    <col min="6417" max="6417" width="12.7109375" style="446" customWidth="1"/>
    <col min="6418" max="6418" width="47.42578125" style="446" customWidth="1"/>
    <col min="6419" max="6427" width="0" style="446" hidden="1" customWidth="1"/>
    <col min="6428" max="6428" width="11.7109375" style="446" customWidth="1"/>
    <col min="6429" max="6429" width="6.42578125" style="446" bestFit="1" customWidth="1"/>
    <col min="6430" max="6430" width="11.7109375" style="446" customWidth="1"/>
    <col min="6431" max="6431" width="0" style="446" hidden="1" customWidth="1"/>
    <col min="6432" max="6432" width="3.7109375" style="446" customWidth="1"/>
    <col min="6433" max="6433" width="11.140625" style="446" bestFit="1" customWidth="1"/>
    <col min="6434" max="6661" width="10.5703125" style="446"/>
    <col min="6662" max="6669" width="0" style="446" hidden="1" customWidth="1"/>
    <col min="6670" max="6672" width="3.7109375" style="446" customWidth="1"/>
    <col min="6673" max="6673" width="12.7109375" style="446" customWidth="1"/>
    <col min="6674" max="6674" width="47.42578125" style="446" customWidth="1"/>
    <col min="6675" max="6683" width="0" style="446" hidden="1" customWidth="1"/>
    <col min="6684" max="6684" width="11.7109375" style="446" customWidth="1"/>
    <col min="6685" max="6685" width="6.42578125" style="446" bestFit="1" customWidth="1"/>
    <col min="6686" max="6686" width="11.7109375" style="446" customWidth="1"/>
    <col min="6687" max="6687" width="0" style="446" hidden="1" customWidth="1"/>
    <col min="6688" max="6688" width="3.7109375" style="446" customWidth="1"/>
    <col min="6689" max="6689" width="11.140625" style="446" bestFit="1" customWidth="1"/>
    <col min="6690" max="6917" width="10.5703125" style="446"/>
    <col min="6918" max="6925" width="0" style="446" hidden="1" customWidth="1"/>
    <col min="6926" max="6928" width="3.7109375" style="446" customWidth="1"/>
    <col min="6929" max="6929" width="12.7109375" style="446" customWidth="1"/>
    <col min="6930" max="6930" width="47.42578125" style="446" customWidth="1"/>
    <col min="6931" max="6939" width="0" style="446" hidden="1" customWidth="1"/>
    <col min="6940" max="6940" width="11.7109375" style="446" customWidth="1"/>
    <col min="6941" max="6941" width="6.42578125" style="446" bestFit="1" customWidth="1"/>
    <col min="6942" max="6942" width="11.7109375" style="446" customWidth="1"/>
    <col min="6943" max="6943" width="0" style="446" hidden="1" customWidth="1"/>
    <col min="6944" max="6944" width="3.7109375" style="446" customWidth="1"/>
    <col min="6945" max="6945" width="11.140625" style="446" bestFit="1" customWidth="1"/>
    <col min="6946" max="7173" width="10.5703125" style="446"/>
    <col min="7174" max="7181" width="0" style="446" hidden="1" customWidth="1"/>
    <col min="7182" max="7184" width="3.7109375" style="446" customWidth="1"/>
    <col min="7185" max="7185" width="12.7109375" style="446" customWidth="1"/>
    <col min="7186" max="7186" width="47.42578125" style="446" customWidth="1"/>
    <col min="7187" max="7195" width="0" style="446" hidden="1" customWidth="1"/>
    <col min="7196" max="7196" width="11.7109375" style="446" customWidth="1"/>
    <col min="7197" max="7197" width="6.42578125" style="446" bestFit="1" customWidth="1"/>
    <col min="7198" max="7198" width="11.7109375" style="446" customWidth="1"/>
    <col min="7199" max="7199" width="0" style="446" hidden="1" customWidth="1"/>
    <col min="7200" max="7200" width="3.7109375" style="446" customWidth="1"/>
    <col min="7201" max="7201" width="11.140625" style="446" bestFit="1" customWidth="1"/>
    <col min="7202" max="7429" width="10.5703125" style="446"/>
    <col min="7430" max="7437" width="0" style="446" hidden="1" customWidth="1"/>
    <col min="7438" max="7440" width="3.7109375" style="446" customWidth="1"/>
    <col min="7441" max="7441" width="12.7109375" style="446" customWidth="1"/>
    <col min="7442" max="7442" width="47.42578125" style="446" customWidth="1"/>
    <col min="7443" max="7451" width="0" style="446" hidden="1" customWidth="1"/>
    <col min="7452" max="7452" width="11.7109375" style="446" customWidth="1"/>
    <col min="7453" max="7453" width="6.42578125" style="446" bestFit="1" customWidth="1"/>
    <col min="7454" max="7454" width="11.7109375" style="446" customWidth="1"/>
    <col min="7455" max="7455" width="0" style="446" hidden="1" customWidth="1"/>
    <col min="7456" max="7456" width="3.7109375" style="446" customWidth="1"/>
    <col min="7457" max="7457" width="11.140625" style="446" bestFit="1" customWidth="1"/>
    <col min="7458" max="7685" width="10.5703125" style="446"/>
    <col min="7686" max="7693" width="0" style="446" hidden="1" customWidth="1"/>
    <col min="7694" max="7696" width="3.7109375" style="446" customWidth="1"/>
    <col min="7697" max="7697" width="12.7109375" style="446" customWidth="1"/>
    <col min="7698" max="7698" width="47.42578125" style="446" customWidth="1"/>
    <col min="7699" max="7707" width="0" style="446" hidden="1" customWidth="1"/>
    <col min="7708" max="7708" width="11.7109375" style="446" customWidth="1"/>
    <col min="7709" max="7709" width="6.42578125" style="446" bestFit="1" customWidth="1"/>
    <col min="7710" max="7710" width="11.7109375" style="446" customWidth="1"/>
    <col min="7711" max="7711" width="0" style="446" hidden="1" customWidth="1"/>
    <col min="7712" max="7712" width="3.7109375" style="446" customWidth="1"/>
    <col min="7713" max="7713" width="11.140625" style="446" bestFit="1" customWidth="1"/>
    <col min="7714" max="7941" width="10.5703125" style="446"/>
    <col min="7942" max="7949" width="0" style="446" hidden="1" customWidth="1"/>
    <col min="7950" max="7952" width="3.7109375" style="446" customWidth="1"/>
    <col min="7953" max="7953" width="12.7109375" style="446" customWidth="1"/>
    <col min="7954" max="7954" width="47.42578125" style="446" customWidth="1"/>
    <col min="7955" max="7963" width="0" style="446" hidden="1" customWidth="1"/>
    <col min="7964" max="7964" width="11.7109375" style="446" customWidth="1"/>
    <col min="7965" max="7965" width="6.42578125" style="446" bestFit="1" customWidth="1"/>
    <col min="7966" max="7966" width="11.7109375" style="446" customWidth="1"/>
    <col min="7967" max="7967" width="0" style="446" hidden="1" customWidth="1"/>
    <col min="7968" max="7968" width="3.7109375" style="446" customWidth="1"/>
    <col min="7969" max="7969" width="11.140625" style="446" bestFit="1" customWidth="1"/>
    <col min="7970" max="8197" width="10.5703125" style="446"/>
    <col min="8198" max="8205" width="0" style="446" hidden="1" customWidth="1"/>
    <col min="8206" max="8208" width="3.7109375" style="446" customWidth="1"/>
    <col min="8209" max="8209" width="12.7109375" style="446" customWidth="1"/>
    <col min="8210" max="8210" width="47.42578125" style="446" customWidth="1"/>
    <col min="8211" max="8219" width="0" style="446" hidden="1" customWidth="1"/>
    <col min="8220" max="8220" width="11.7109375" style="446" customWidth="1"/>
    <col min="8221" max="8221" width="6.42578125" style="446" bestFit="1" customWidth="1"/>
    <col min="8222" max="8222" width="11.7109375" style="446" customWidth="1"/>
    <col min="8223" max="8223" width="0" style="446" hidden="1" customWidth="1"/>
    <col min="8224" max="8224" width="3.7109375" style="446" customWidth="1"/>
    <col min="8225" max="8225" width="11.140625" style="446" bestFit="1" customWidth="1"/>
    <col min="8226" max="8453" width="10.5703125" style="446"/>
    <col min="8454" max="8461" width="0" style="446" hidden="1" customWidth="1"/>
    <col min="8462" max="8464" width="3.7109375" style="446" customWidth="1"/>
    <col min="8465" max="8465" width="12.7109375" style="446" customWidth="1"/>
    <col min="8466" max="8466" width="47.42578125" style="446" customWidth="1"/>
    <col min="8467" max="8475" width="0" style="446" hidden="1" customWidth="1"/>
    <col min="8476" max="8476" width="11.7109375" style="446" customWidth="1"/>
    <col min="8477" max="8477" width="6.42578125" style="446" bestFit="1" customWidth="1"/>
    <col min="8478" max="8478" width="11.7109375" style="446" customWidth="1"/>
    <col min="8479" max="8479" width="0" style="446" hidden="1" customWidth="1"/>
    <col min="8480" max="8480" width="3.7109375" style="446" customWidth="1"/>
    <col min="8481" max="8481" width="11.140625" style="446" bestFit="1" customWidth="1"/>
    <col min="8482" max="8709" width="10.5703125" style="446"/>
    <col min="8710" max="8717" width="0" style="446" hidden="1" customWidth="1"/>
    <col min="8718" max="8720" width="3.7109375" style="446" customWidth="1"/>
    <col min="8721" max="8721" width="12.7109375" style="446" customWidth="1"/>
    <col min="8722" max="8722" width="47.42578125" style="446" customWidth="1"/>
    <col min="8723" max="8731" width="0" style="446" hidden="1" customWidth="1"/>
    <col min="8732" max="8732" width="11.7109375" style="446" customWidth="1"/>
    <col min="8733" max="8733" width="6.42578125" style="446" bestFit="1" customWidth="1"/>
    <col min="8734" max="8734" width="11.7109375" style="446" customWidth="1"/>
    <col min="8735" max="8735" width="0" style="446" hidden="1" customWidth="1"/>
    <col min="8736" max="8736" width="3.7109375" style="446" customWidth="1"/>
    <col min="8737" max="8737" width="11.140625" style="446" bestFit="1" customWidth="1"/>
    <col min="8738" max="8965" width="10.5703125" style="446"/>
    <col min="8966" max="8973" width="0" style="446" hidden="1" customWidth="1"/>
    <col min="8974" max="8976" width="3.7109375" style="446" customWidth="1"/>
    <col min="8977" max="8977" width="12.7109375" style="446" customWidth="1"/>
    <col min="8978" max="8978" width="47.42578125" style="446" customWidth="1"/>
    <col min="8979" max="8987" width="0" style="446" hidden="1" customWidth="1"/>
    <col min="8988" max="8988" width="11.7109375" style="446" customWidth="1"/>
    <col min="8989" max="8989" width="6.42578125" style="446" bestFit="1" customWidth="1"/>
    <col min="8990" max="8990" width="11.7109375" style="446" customWidth="1"/>
    <col min="8991" max="8991" width="0" style="446" hidden="1" customWidth="1"/>
    <col min="8992" max="8992" width="3.7109375" style="446" customWidth="1"/>
    <col min="8993" max="8993" width="11.140625" style="446" bestFit="1" customWidth="1"/>
    <col min="8994" max="9221" width="10.5703125" style="446"/>
    <col min="9222" max="9229" width="0" style="446" hidden="1" customWidth="1"/>
    <col min="9230" max="9232" width="3.7109375" style="446" customWidth="1"/>
    <col min="9233" max="9233" width="12.7109375" style="446" customWidth="1"/>
    <col min="9234" max="9234" width="47.42578125" style="446" customWidth="1"/>
    <col min="9235" max="9243" width="0" style="446" hidden="1" customWidth="1"/>
    <col min="9244" max="9244" width="11.7109375" style="446" customWidth="1"/>
    <col min="9245" max="9245" width="6.42578125" style="446" bestFit="1" customWidth="1"/>
    <col min="9246" max="9246" width="11.7109375" style="446" customWidth="1"/>
    <col min="9247" max="9247" width="0" style="446" hidden="1" customWidth="1"/>
    <col min="9248" max="9248" width="3.7109375" style="446" customWidth="1"/>
    <col min="9249" max="9249" width="11.140625" style="446" bestFit="1" customWidth="1"/>
    <col min="9250" max="9477" width="10.5703125" style="446"/>
    <col min="9478" max="9485" width="0" style="446" hidden="1" customWidth="1"/>
    <col min="9486" max="9488" width="3.7109375" style="446" customWidth="1"/>
    <col min="9489" max="9489" width="12.7109375" style="446" customWidth="1"/>
    <col min="9490" max="9490" width="47.42578125" style="446" customWidth="1"/>
    <col min="9491" max="9499" width="0" style="446" hidden="1" customWidth="1"/>
    <col min="9500" max="9500" width="11.7109375" style="446" customWidth="1"/>
    <col min="9501" max="9501" width="6.42578125" style="446" bestFit="1" customWidth="1"/>
    <col min="9502" max="9502" width="11.7109375" style="446" customWidth="1"/>
    <col min="9503" max="9503" width="0" style="446" hidden="1" customWidth="1"/>
    <col min="9504" max="9504" width="3.7109375" style="446" customWidth="1"/>
    <col min="9505" max="9505" width="11.140625" style="446" bestFit="1" customWidth="1"/>
    <col min="9506" max="9733" width="10.5703125" style="446"/>
    <col min="9734" max="9741" width="0" style="446" hidden="1" customWidth="1"/>
    <col min="9742" max="9744" width="3.7109375" style="446" customWidth="1"/>
    <col min="9745" max="9745" width="12.7109375" style="446" customWidth="1"/>
    <col min="9746" max="9746" width="47.42578125" style="446" customWidth="1"/>
    <col min="9747" max="9755" width="0" style="446" hidden="1" customWidth="1"/>
    <col min="9756" max="9756" width="11.7109375" style="446" customWidth="1"/>
    <col min="9757" max="9757" width="6.42578125" style="446" bestFit="1" customWidth="1"/>
    <col min="9758" max="9758" width="11.7109375" style="446" customWidth="1"/>
    <col min="9759" max="9759" width="0" style="446" hidden="1" customWidth="1"/>
    <col min="9760" max="9760" width="3.7109375" style="446" customWidth="1"/>
    <col min="9761" max="9761" width="11.140625" style="446" bestFit="1" customWidth="1"/>
    <col min="9762" max="9989" width="10.5703125" style="446"/>
    <col min="9990" max="9997" width="0" style="446" hidden="1" customWidth="1"/>
    <col min="9998" max="10000" width="3.7109375" style="446" customWidth="1"/>
    <col min="10001" max="10001" width="12.7109375" style="446" customWidth="1"/>
    <col min="10002" max="10002" width="47.42578125" style="446" customWidth="1"/>
    <col min="10003" max="10011" width="0" style="446" hidden="1" customWidth="1"/>
    <col min="10012" max="10012" width="11.7109375" style="446" customWidth="1"/>
    <col min="10013" max="10013" width="6.42578125" style="446" bestFit="1" customWidth="1"/>
    <col min="10014" max="10014" width="11.7109375" style="446" customWidth="1"/>
    <col min="10015" max="10015" width="0" style="446" hidden="1" customWidth="1"/>
    <col min="10016" max="10016" width="3.7109375" style="446" customWidth="1"/>
    <col min="10017" max="10017" width="11.140625" style="446" bestFit="1" customWidth="1"/>
    <col min="10018" max="10245" width="10.5703125" style="446"/>
    <col min="10246" max="10253" width="0" style="446" hidden="1" customWidth="1"/>
    <col min="10254" max="10256" width="3.7109375" style="446" customWidth="1"/>
    <col min="10257" max="10257" width="12.7109375" style="446" customWidth="1"/>
    <col min="10258" max="10258" width="47.42578125" style="446" customWidth="1"/>
    <col min="10259" max="10267" width="0" style="446" hidden="1" customWidth="1"/>
    <col min="10268" max="10268" width="11.7109375" style="446" customWidth="1"/>
    <col min="10269" max="10269" width="6.42578125" style="446" bestFit="1" customWidth="1"/>
    <col min="10270" max="10270" width="11.7109375" style="446" customWidth="1"/>
    <col min="10271" max="10271" width="0" style="446" hidden="1" customWidth="1"/>
    <col min="10272" max="10272" width="3.7109375" style="446" customWidth="1"/>
    <col min="10273" max="10273" width="11.140625" style="446" bestFit="1" customWidth="1"/>
    <col min="10274" max="10501" width="10.5703125" style="446"/>
    <col min="10502" max="10509" width="0" style="446" hidden="1" customWidth="1"/>
    <col min="10510" max="10512" width="3.7109375" style="446" customWidth="1"/>
    <col min="10513" max="10513" width="12.7109375" style="446" customWidth="1"/>
    <col min="10514" max="10514" width="47.42578125" style="446" customWidth="1"/>
    <col min="10515" max="10523" width="0" style="446" hidden="1" customWidth="1"/>
    <col min="10524" max="10524" width="11.7109375" style="446" customWidth="1"/>
    <col min="10525" max="10525" width="6.42578125" style="446" bestFit="1" customWidth="1"/>
    <col min="10526" max="10526" width="11.7109375" style="446" customWidth="1"/>
    <col min="10527" max="10527" width="0" style="446" hidden="1" customWidth="1"/>
    <col min="10528" max="10528" width="3.7109375" style="446" customWidth="1"/>
    <col min="10529" max="10529" width="11.140625" style="446" bestFit="1" customWidth="1"/>
    <col min="10530" max="10757" width="10.5703125" style="446"/>
    <col min="10758" max="10765" width="0" style="446" hidden="1" customWidth="1"/>
    <col min="10766" max="10768" width="3.7109375" style="446" customWidth="1"/>
    <col min="10769" max="10769" width="12.7109375" style="446" customWidth="1"/>
    <col min="10770" max="10770" width="47.42578125" style="446" customWidth="1"/>
    <col min="10771" max="10779" width="0" style="446" hidden="1" customWidth="1"/>
    <col min="10780" max="10780" width="11.7109375" style="446" customWidth="1"/>
    <col min="10781" max="10781" width="6.42578125" style="446" bestFit="1" customWidth="1"/>
    <col min="10782" max="10782" width="11.7109375" style="446" customWidth="1"/>
    <col min="10783" max="10783" width="0" style="446" hidden="1" customWidth="1"/>
    <col min="10784" max="10784" width="3.7109375" style="446" customWidth="1"/>
    <col min="10785" max="10785" width="11.140625" style="446" bestFit="1" customWidth="1"/>
    <col min="10786" max="11013" width="10.5703125" style="446"/>
    <col min="11014" max="11021" width="0" style="446" hidden="1" customWidth="1"/>
    <col min="11022" max="11024" width="3.7109375" style="446" customWidth="1"/>
    <col min="11025" max="11025" width="12.7109375" style="446" customWidth="1"/>
    <col min="11026" max="11026" width="47.42578125" style="446" customWidth="1"/>
    <col min="11027" max="11035" width="0" style="446" hidden="1" customWidth="1"/>
    <col min="11036" max="11036" width="11.7109375" style="446" customWidth="1"/>
    <col min="11037" max="11037" width="6.42578125" style="446" bestFit="1" customWidth="1"/>
    <col min="11038" max="11038" width="11.7109375" style="446" customWidth="1"/>
    <col min="11039" max="11039" width="0" style="446" hidden="1" customWidth="1"/>
    <col min="11040" max="11040" width="3.7109375" style="446" customWidth="1"/>
    <col min="11041" max="11041" width="11.140625" style="446" bestFit="1" customWidth="1"/>
    <col min="11042" max="11269" width="10.5703125" style="446"/>
    <col min="11270" max="11277" width="0" style="446" hidden="1" customWidth="1"/>
    <col min="11278" max="11280" width="3.7109375" style="446" customWidth="1"/>
    <col min="11281" max="11281" width="12.7109375" style="446" customWidth="1"/>
    <col min="11282" max="11282" width="47.42578125" style="446" customWidth="1"/>
    <col min="11283" max="11291" width="0" style="446" hidden="1" customWidth="1"/>
    <col min="11292" max="11292" width="11.7109375" style="446" customWidth="1"/>
    <col min="11293" max="11293" width="6.42578125" style="446" bestFit="1" customWidth="1"/>
    <col min="11294" max="11294" width="11.7109375" style="446" customWidth="1"/>
    <col min="11295" max="11295" width="0" style="446" hidden="1" customWidth="1"/>
    <col min="11296" max="11296" width="3.7109375" style="446" customWidth="1"/>
    <col min="11297" max="11297" width="11.140625" style="446" bestFit="1" customWidth="1"/>
    <col min="11298" max="11525" width="10.5703125" style="446"/>
    <col min="11526" max="11533" width="0" style="446" hidden="1" customWidth="1"/>
    <col min="11534" max="11536" width="3.7109375" style="446" customWidth="1"/>
    <col min="11537" max="11537" width="12.7109375" style="446" customWidth="1"/>
    <col min="11538" max="11538" width="47.42578125" style="446" customWidth="1"/>
    <col min="11539" max="11547" width="0" style="446" hidden="1" customWidth="1"/>
    <col min="11548" max="11548" width="11.7109375" style="446" customWidth="1"/>
    <col min="11549" max="11549" width="6.42578125" style="446" bestFit="1" customWidth="1"/>
    <col min="11550" max="11550" width="11.7109375" style="446" customWidth="1"/>
    <col min="11551" max="11551" width="0" style="446" hidden="1" customWidth="1"/>
    <col min="11552" max="11552" width="3.7109375" style="446" customWidth="1"/>
    <col min="11553" max="11553" width="11.140625" style="446" bestFit="1" customWidth="1"/>
    <col min="11554" max="11781" width="10.5703125" style="446"/>
    <col min="11782" max="11789" width="0" style="446" hidden="1" customWidth="1"/>
    <col min="11790" max="11792" width="3.7109375" style="446" customWidth="1"/>
    <col min="11793" max="11793" width="12.7109375" style="446" customWidth="1"/>
    <col min="11794" max="11794" width="47.42578125" style="446" customWidth="1"/>
    <col min="11795" max="11803" width="0" style="446" hidden="1" customWidth="1"/>
    <col min="11804" max="11804" width="11.7109375" style="446" customWidth="1"/>
    <col min="11805" max="11805" width="6.42578125" style="446" bestFit="1" customWidth="1"/>
    <col min="11806" max="11806" width="11.7109375" style="446" customWidth="1"/>
    <col min="11807" max="11807" width="0" style="446" hidden="1" customWidth="1"/>
    <col min="11808" max="11808" width="3.7109375" style="446" customWidth="1"/>
    <col min="11809" max="11809" width="11.140625" style="446" bestFit="1" customWidth="1"/>
    <col min="11810" max="12037" width="10.5703125" style="446"/>
    <col min="12038" max="12045" width="0" style="446" hidden="1" customWidth="1"/>
    <col min="12046" max="12048" width="3.7109375" style="446" customWidth="1"/>
    <col min="12049" max="12049" width="12.7109375" style="446" customWidth="1"/>
    <col min="12050" max="12050" width="47.42578125" style="446" customWidth="1"/>
    <col min="12051" max="12059" width="0" style="446" hidden="1" customWidth="1"/>
    <col min="12060" max="12060" width="11.7109375" style="446" customWidth="1"/>
    <col min="12061" max="12061" width="6.42578125" style="446" bestFit="1" customWidth="1"/>
    <col min="12062" max="12062" width="11.7109375" style="446" customWidth="1"/>
    <col min="12063" max="12063" width="0" style="446" hidden="1" customWidth="1"/>
    <col min="12064" max="12064" width="3.7109375" style="446" customWidth="1"/>
    <col min="12065" max="12065" width="11.140625" style="446" bestFit="1" customWidth="1"/>
    <col min="12066" max="12293" width="10.5703125" style="446"/>
    <col min="12294" max="12301" width="0" style="446" hidden="1" customWidth="1"/>
    <col min="12302" max="12304" width="3.7109375" style="446" customWidth="1"/>
    <col min="12305" max="12305" width="12.7109375" style="446" customWidth="1"/>
    <col min="12306" max="12306" width="47.42578125" style="446" customWidth="1"/>
    <col min="12307" max="12315" width="0" style="446" hidden="1" customWidth="1"/>
    <col min="12316" max="12316" width="11.7109375" style="446" customWidth="1"/>
    <col min="12317" max="12317" width="6.42578125" style="446" bestFit="1" customWidth="1"/>
    <col min="12318" max="12318" width="11.7109375" style="446" customWidth="1"/>
    <col min="12319" max="12319" width="0" style="446" hidden="1" customWidth="1"/>
    <col min="12320" max="12320" width="3.7109375" style="446" customWidth="1"/>
    <col min="12321" max="12321" width="11.140625" style="446" bestFit="1" customWidth="1"/>
    <col min="12322" max="12549" width="10.5703125" style="446"/>
    <col min="12550" max="12557" width="0" style="446" hidden="1" customWidth="1"/>
    <col min="12558" max="12560" width="3.7109375" style="446" customWidth="1"/>
    <col min="12561" max="12561" width="12.7109375" style="446" customWidth="1"/>
    <col min="12562" max="12562" width="47.42578125" style="446" customWidth="1"/>
    <col min="12563" max="12571" width="0" style="446" hidden="1" customWidth="1"/>
    <col min="12572" max="12572" width="11.7109375" style="446" customWidth="1"/>
    <col min="12573" max="12573" width="6.42578125" style="446" bestFit="1" customWidth="1"/>
    <col min="12574" max="12574" width="11.7109375" style="446" customWidth="1"/>
    <col min="12575" max="12575" width="0" style="446" hidden="1" customWidth="1"/>
    <col min="12576" max="12576" width="3.7109375" style="446" customWidth="1"/>
    <col min="12577" max="12577" width="11.140625" style="446" bestFit="1" customWidth="1"/>
    <col min="12578" max="12805" width="10.5703125" style="446"/>
    <col min="12806" max="12813" width="0" style="446" hidden="1" customWidth="1"/>
    <col min="12814" max="12816" width="3.7109375" style="446" customWidth="1"/>
    <col min="12817" max="12817" width="12.7109375" style="446" customWidth="1"/>
    <col min="12818" max="12818" width="47.42578125" style="446" customWidth="1"/>
    <col min="12819" max="12827" width="0" style="446" hidden="1" customWidth="1"/>
    <col min="12828" max="12828" width="11.7109375" style="446" customWidth="1"/>
    <col min="12829" max="12829" width="6.42578125" style="446" bestFit="1" customWidth="1"/>
    <col min="12830" max="12830" width="11.7109375" style="446" customWidth="1"/>
    <col min="12831" max="12831" width="0" style="446" hidden="1" customWidth="1"/>
    <col min="12832" max="12832" width="3.7109375" style="446" customWidth="1"/>
    <col min="12833" max="12833" width="11.140625" style="446" bestFit="1" customWidth="1"/>
    <col min="12834" max="13061" width="10.5703125" style="446"/>
    <col min="13062" max="13069" width="0" style="446" hidden="1" customWidth="1"/>
    <col min="13070" max="13072" width="3.7109375" style="446" customWidth="1"/>
    <col min="13073" max="13073" width="12.7109375" style="446" customWidth="1"/>
    <col min="13074" max="13074" width="47.42578125" style="446" customWidth="1"/>
    <col min="13075" max="13083" width="0" style="446" hidden="1" customWidth="1"/>
    <col min="13084" max="13084" width="11.7109375" style="446" customWidth="1"/>
    <col min="13085" max="13085" width="6.42578125" style="446" bestFit="1" customWidth="1"/>
    <col min="13086" max="13086" width="11.7109375" style="446" customWidth="1"/>
    <col min="13087" max="13087" width="0" style="446" hidden="1" customWidth="1"/>
    <col min="13088" max="13088" width="3.7109375" style="446" customWidth="1"/>
    <col min="13089" max="13089" width="11.140625" style="446" bestFit="1" customWidth="1"/>
    <col min="13090" max="13317" width="10.5703125" style="446"/>
    <col min="13318" max="13325" width="0" style="446" hidden="1" customWidth="1"/>
    <col min="13326" max="13328" width="3.7109375" style="446" customWidth="1"/>
    <col min="13329" max="13329" width="12.7109375" style="446" customWidth="1"/>
    <col min="13330" max="13330" width="47.42578125" style="446" customWidth="1"/>
    <col min="13331" max="13339" width="0" style="446" hidden="1" customWidth="1"/>
    <col min="13340" max="13340" width="11.7109375" style="446" customWidth="1"/>
    <col min="13341" max="13341" width="6.42578125" style="446" bestFit="1" customWidth="1"/>
    <col min="13342" max="13342" width="11.7109375" style="446" customWidth="1"/>
    <col min="13343" max="13343" width="0" style="446" hidden="1" customWidth="1"/>
    <col min="13344" max="13344" width="3.7109375" style="446" customWidth="1"/>
    <col min="13345" max="13345" width="11.140625" style="446" bestFit="1" customWidth="1"/>
    <col min="13346" max="13573" width="10.5703125" style="446"/>
    <col min="13574" max="13581" width="0" style="446" hidden="1" customWidth="1"/>
    <col min="13582" max="13584" width="3.7109375" style="446" customWidth="1"/>
    <col min="13585" max="13585" width="12.7109375" style="446" customWidth="1"/>
    <col min="13586" max="13586" width="47.42578125" style="446" customWidth="1"/>
    <col min="13587" max="13595" width="0" style="446" hidden="1" customWidth="1"/>
    <col min="13596" max="13596" width="11.7109375" style="446" customWidth="1"/>
    <col min="13597" max="13597" width="6.42578125" style="446" bestFit="1" customWidth="1"/>
    <col min="13598" max="13598" width="11.7109375" style="446" customWidth="1"/>
    <col min="13599" max="13599" width="0" style="446" hidden="1" customWidth="1"/>
    <col min="13600" max="13600" width="3.7109375" style="446" customWidth="1"/>
    <col min="13601" max="13601" width="11.140625" style="446" bestFit="1" customWidth="1"/>
    <col min="13602" max="13829" width="10.5703125" style="446"/>
    <col min="13830" max="13837" width="0" style="446" hidden="1" customWidth="1"/>
    <col min="13838" max="13840" width="3.7109375" style="446" customWidth="1"/>
    <col min="13841" max="13841" width="12.7109375" style="446" customWidth="1"/>
    <col min="13842" max="13842" width="47.42578125" style="446" customWidth="1"/>
    <col min="13843" max="13851" width="0" style="446" hidden="1" customWidth="1"/>
    <col min="13852" max="13852" width="11.7109375" style="446" customWidth="1"/>
    <col min="13853" max="13853" width="6.42578125" style="446" bestFit="1" customWidth="1"/>
    <col min="13854" max="13854" width="11.7109375" style="446" customWidth="1"/>
    <col min="13855" max="13855" width="0" style="446" hidden="1" customWidth="1"/>
    <col min="13856" max="13856" width="3.7109375" style="446" customWidth="1"/>
    <col min="13857" max="13857" width="11.140625" style="446" bestFit="1" customWidth="1"/>
    <col min="13858" max="14085" width="10.5703125" style="446"/>
    <col min="14086" max="14093" width="0" style="446" hidden="1" customWidth="1"/>
    <col min="14094" max="14096" width="3.7109375" style="446" customWidth="1"/>
    <col min="14097" max="14097" width="12.7109375" style="446" customWidth="1"/>
    <col min="14098" max="14098" width="47.42578125" style="446" customWidth="1"/>
    <col min="14099" max="14107" width="0" style="446" hidden="1" customWidth="1"/>
    <col min="14108" max="14108" width="11.7109375" style="446" customWidth="1"/>
    <col min="14109" max="14109" width="6.42578125" style="446" bestFit="1" customWidth="1"/>
    <col min="14110" max="14110" width="11.7109375" style="446" customWidth="1"/>
    <col min="14111" max="14111" width="0" style="446" hidden="1" customWidth="1"/>
    <col min="14112" max="14112" width="3.7109375" style="446" customWidth="1"/>
    <col min="14113" max="14113" width="11.140625" style="446" bestFit="1" customWidth="1"/>
    <col min="14114" max="14341" width="10.5703125" style="446"/>
    <col min="14342" max="14349" width="0" style="446" hidden="1" customWidth="1"/>
    <col min="14350" max="14352" width="3.7109375" style="446" customWidth="1"/>
    <col min="14353" max="14353" width="12.7109375" style="446" customWidth="1"/>
    <col min="14354" max="14354" width="47.42578125" style="446" customWidth="1"/>
    <col min="14355" max="14363" width="0" style="446" hidden="1" customWidth="1"/>
    <col min="14364" max="14364" width="11.7109375" style="446" customWidth="1"/>
    <col min="14365" max="14365" width="6.42578125" style="446" bestFit="1" customWidth="1"/>
    <col min="14366" max="14366" width="11.7109375" style="446" customWidth="1"/>
    <col min="14367" max="14367" width="0" style="446" hidden="1" customWidth="1"/>
    <col min="14368" max="14368" width="3.7109375" style="446" customWidth="1"/>
    <col min="14369" max="14369" width="11.140625" style="446" bestFit="1" customWidth="1"/>
    <col min="14370" max="14597" width="10.5703125" style="446"/>
    <col min="14598" max="14605" width="0" style="446" hidden="1" customWidth="1"/>
    <col min="14606" max="14608" width="3.7109375" style="446" customWidth="1"/>
    <col min="14609" max="14609" width="12.7109375" style="446" customWidth="1"/>
    <col min="14610" max="14610" width="47.42578125" style="446" customWidth="1"/>
    <col min="14611" max="14619" width="0" style="446" hidden="1" customWidth="1"/>
    <col min="14620" max="14620" width="11.7109375" style="446" customWidth="1"/>
    <col min="14621" max="14621" width="6.42578125" style="446" bestFit="1" customWidth="1"/>
    <col min="14622" max="14622" width="11.7109375" style="446" customWidth="1"/>
    <col min="14623" max="14623" width="0" style="446" hidden="1" customWidth="1"/>
    <col min="14624" max="14624" width="3.7109375" style="446" customWidth="1"/>
    <col min="14625" max="14625" width="11.140625" style="446" bestFit="1" customWidth="1"/>
    <col min="14626" max="14853" width="10.5703125" style="446"/>
    <col min="14854" max="14861" width="0" style="446" hidden="1" customWidth="1"/>
    <col min="14862" max="14864" width="3.7109375" style="446" customWidth="1"/>
    <col min="14865" max="14865" width="12.7109375" style="446" customWidth="1"/>
    <col min="14866" max="14866" width="47.42578125" style="446" customWidth="1"/>
    <col min="14867" max="14875" width="0" style="446" hidden="1" customWidth="1"/>
    <col min="14876" max="14876" width="11.7109375" style="446" customWidth="1"/>
    <col min="14877" max="14877" width="6.42578125" style="446" bestFit="1" customWidth="1"/>
    <col min="14878" max="14878" width="11.7109375" style="446" customWidth="1"/>
    <col min="14879" max="14879" width="0" style="446" hidden="1" customWidth="1"/>
    <col min="14880" max="14880" width="3.7109375" style="446" customWidth="1"/>
    <col min="14881" max="14881" width="11.140625" style="446" bestFit="1" customWidth="1"/>
    <col min="14882" max="15109" width="10.5703125" style="446"/>
    <col min="15110" max="15117" width="0" style="446" hidden="1" customWidth="1"/>
    <col min="15118" max="15120" width="3.7109375" style="446" customWidth="1"/>
    <col min="15121" max="15121" width="12.7109375" style="446" customWidth="1"/>
    <col min="15122" max="15122" width="47.42578125" style="446" customWidth="1"/>
    <col min="15123" max="15131" width="0" style="446" hidden="1" customWidth="1"/>
    <col min="15132" max="15132" width="11.7109375" style="446" customWidth="1"/>
    <col min="15133" max="15133" width="6.42578125" style="446" bestFit="1" customWidth="1"/>
    <col min="15134" max="15134" width="11.7109375" style="446" customWidth="1"/>
    <col min="15135" max="15135" width="0" style="446" hidden="1" customWidth="1"/>
    <col min="15136" max="15136" width="3.7109375" style="446" customWidth="1"/>
    <col min="15137" max="15137" width="11.140625" style="446" bestFit="1" customWidth="1"/>
    <col min="15138" max="15365" width="10.5703125" style="446"/>
    <col min="15366" max="15373" width="0" style="446" hidden="1" customWidth="1"/>
    <col min="15374" max="15376" width="3.7109375" style="446" customWidth="1"/>
    <col min="15377" max="15377" width="12.7109375" style="446" customWidth="1"/>
    <col min="15378" max="15378" width="47.42578125" style="446" customWidth="1"/>
    <col min="15379" max="15387" width="0" style="446" hidden="1" customWidth="1"/>
    <col min="15388" max="15388" width="11.7109375" style="446" customWidth="1"/>
    <col min="15389" max="15389" width="6.42578125" style="446" bestFit="1" customWidth="1"/>
    <col min="15390" max="15390" width="11.7109375" style="446" customWidth="1"/>
    <col min="15391" max="15391" width="0" style="446" hidden="1" customWidth="1"/>
    <col min="15392" max="15392" width="3.7109375" style="446" customWidth="1"/>
    <col min="15393" max="15393" width="11.140625" style="446" bestFit="1" customWidth="1"/>
    <col min="15394" max="15621" width="10.5703125" style="446"/>
    <col min="15622" max="15629" width="0" style="446" hidden="1" customWidth="1"/>
    <col min="15630" max="15632" width="3.7109375" style="446" customWidth="1"/>
    <col min="15633" max="15633" width="12.7109375" style="446" customWidth="1"/>
    <col min="15634" max="15634" width="47.42578125" style="446" customWidth="1"/>
    <col min="15635" max="15643" width="0" style="446" hidden="1" customWidth="1"/>
    <col min="15644" max="15644" width="11.7109375" style="446" customWidth="1"/>
    <col min="15645" max="15645" width="6.42578125" style="446" bestFit="1" customWidth="1"/>
    <col min="15646" max="15646" width="11.7109375" style="446" customWidth="1"/>
    <col min="15647" max="15647" width="0" style="446" hidden="1" customWidth="1"/>
    <col min="15648" max="15648" width="3.7109375" style="446" customWidth="1"/>
    <col min="15649" max="15649" width="11.140625" style="446" bestFit="1" customWidth="1"/>
    <col min="15650" max="15877" width="10.5703125" style="446"/>
    <col min="15878" max="15885" width="0" style="446" hidden="1" customWidth="1"/>
    <col min="15886" max="15888" width="3.7109375" style="446" customWidth="1"/>
    <col min="15889" max="15889" width="12.7109375" style="446" customWidth="1"/>
    <col min="15890" max="15890" width="47.42578125" style="446" customWidth="1"/>
    <col min="15891" max="15899" width="0" style="446" hidden="1" customWidth="1"/>
    <col min="15900" max="15900" width="11.7109375" style="446" customWidth="1"/>
    <col min="15901" max="15901" width="6.42578125" style="446" bestFit="1" customWidth="1"/>
    <col min="15902" max="15902" width="11.7109375" style="446" customWidth="1"/>
    <col min="15903" max="15903" width="0" style="446" hidden="1" customWidth="1"/>
    <col min="15904" max="15904" width="3.7109375" style="446" customWidth="1"/>
    <col min="15905" max="15905" width="11.140625" style="446" bestFit="1" customWidth="1"/>
    <col min="15906" max="16133" width="10.5703125" style="446"/>
    <col min="16134" max="16141" width="0" style="446" hidden="1" customWidth="1"/>
    <col min="16142" max="16144" width="3.7109375" style="446" customWidth="1"/>
    <col min="16145" max="16145" width="12.7109375" style="446" customWidth="1"/>
    <col min="16146" max="16146" width="47.42578125" style="446" customWidth="1"/>
    <col min="16147" max="16155" width="0" style="446" hidden="1" customWidth="1"/>
    <col min="16156" max="16156" width="11.7109375" style="446" customWidth="1"/>
    <col min="16157" max="16157" width="6.42578125" style="446" bestFit="1" customWidth="1"/>
    <col min="16158" max="16158" width="11.7109375" style="446" customWidth="1"/>
    <col min="16159" max="16159" width="0" style="446" hidden="1" customWidth="1"/>
    <col min="16160" max="16160" width="3.7109375" style="446" customWidth="1"/>
    <col min="16161" max="16161" width="11.140625" style="446" bestFit="1" customWidth="1"/>
    <col min="16162" max="16384" width="10.5703125" style="446"/>
  </cols>
  <sheetData>
    <row r="1" spans="1:45" hidden="1"/>
    <row r="2" spans="1:45" hidden="1"/>
    <row r="3" spans="1:45" hidden="1"/>
    <row r="4" spans="1:45"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row>
    <row r="5" spans="1:45" ht="26.1" customHeight="1">
      <c r="J5" s="451"/>
      <c r="K5" s="451"/>
      <c r="L5" s="1313" t="s">
        <v>734</v>
      </c>
      <c r="M5" s="1313"/>
      <c r="N5" s="1313"/>
      <c r="O5" s="1313"/>
      <c r="P5" s="1313"/>
      <c r="Q5" s="1313"/>
      <c r="R5" s="1313"/>
      <c r="S5" s="1313"/>
      <c r="T5" s="1313"/>
      <c r="U5" s="547"/>
      <c r="V5" s="492"/>
      <c r="W5" s="492"/>
      <c r="X5" s="553"/>
      <c r="Y5" s="553"/>
      <c r="Z5" s="466"/>
      <c r="AA5" s="547"/>
      <c r="AB5" s="547"/>
      <c r="AC5" s="547"/>
      <c r="AD5" s="547"/>
      <c r="AE5" s="547"/>
      <c r="AF5" s="547"/>
      <c r="AG5" s="547"/>
      <c r="AJ5" s="1095"/>
      <c r="AK5" s="1095"/>
      <c r="AL5" s="547"/>
    </row>
    <row r="6" spans="1:45" ht="3" customHeight="1">
      <c r="J6" s="451"/>
      <c r="K6" s="451"/>
      <c r="L6" s="447"/>
      <c r="M6" s="447"/>
      <c r="N6" s="447"/>
      <c r="O6" s="450"/>
      <c r="P6" s="450"/>
      <c r="Q6" s="450"/>
      <c r="R6" s="450"/>
      <c r="S6" s="450"/>
      <c r="T6" s="450"/>
      <c r="U6" s="447"/>
      <c r="V6" s="447"/>
      <c r="AA6" s="1073"/>
      <c r="AB6" s="1073"/>
      <c r="AC6" s="1073"/>
      <c r="AD6" s="1073"/>
      <c r="AE6" s="1073"/>
      <c r="AF6" s="1073"/>
      <c r="AG6" s="1069"/>
      <c r="AH6" s="1069"/>
    </row>
    <row r="7" spans="1:45" s="745" customFormat="1" ht="11.25" hidden="1">
      <c r="A7" s="1117"/>
      <c r="B7" s="1117"/>
      <c r="C7" s="1117"/>
      <c r="D7" s="1117"/>
      <c r="E7" s="1117"/>
      <c r="F7" s="1117"/>
      <c r="G7" s="1117"/>
      <c r="H7" s="1117"/>
      <c r="L7" s="1167"/>
      <c r="M7" s="1040"/>
      <c r="O7" s="1315"/>
      <c r="P7" s="1315"/>
      <c r="Q7" s="1315"/>
      <c r="R7" s="1315"/>
      <c r="S7" s="1315"/>
      <c r="T7" s="1315"/>
      <c r="U7" s="779"/>
      <c r="V7" s="779"/>
      <c r="X7" s="1117"/>
      <c r="Y7" s="1117"/>
      <c r="Z7" s="1117"/>
      <c r="AA7"/>
      <c r="AB7"/>
      <c r="AC7"/>
      <c r="AD7"/>
      <c r="AE7"/>
      <c r="AF7"/>
      <c r="AG7"/>
      <c r="AH7"/>
      <c r="AI7"/>
      <c r="AJ7"/>
      <c r="AK7"/>
      <c r="AL7"/>
      <c r="AM7" s="1117"/>
      <c r="AN7" s="1117"/>
    </row>
    <row r="8" spans="1:45"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634"/>
      <c r="V8" s="456"/>
      <c r="AA8"/>
      <c r="AB8"/>
      <c r="AC8"/>
      <c r="AD8"/>
      <c r="AE8"/>
      <c r="AF8"/>
      <c r="AG8"/>
      <c r="AH8"/>
      <c r="AI8"/>
      <c r="AJ8"/>
      <c r="AK8"/>
      <c r="AL8"/>
      <c r="AO8" s="474"/>
      <c r="AP8" s="474"/>
      <c r="AQ8" s="474"/>
      <c r="AR8" s="474"/>
      <c r="AS8" s="474"/>
    </row>
    <row r="9" spans="1:45"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634"/>
      <c r="V9" s="456"/>
      <c r="AA9"/>
      <c r="AB9"/>
      <c r="AC9"/>
      <c r="AD9"/>
      <c r="AE9"/>
      <c r="AF9"/>
      <c r="AG9"/>
      <c r="AH9"/>
      <c r="AI9"/>
      <c r="AJ9"/>
      <c r="AK9"/>
      <c r="AL9"/>
      <c r="AO9" s="474"/>
      <c r="AP9" s="474"/>
      <c r="AQ9" s="474"/>
      <c r="AR9" s="474"/>
      <c r="AS9" s="474"/>
    </row>
    <row r="10" spans="1:45" s="745" customFormat="1" ht="11.25" hidden="1">
      <c r="A10" s="1117"/>
      <c r="B10" s="1117"/>
      <c r="C10" s="1117"/>
      <c r="D10" s="1117"/>
      <c r="E10" s="1117"/>
      <c r="F10" s="1117"/>
      <c r="G10" s="1117"/>
      <c r="H10" s="1117"/>
      <c r="L10" s="1167"/>
      <c r="M10" s="1040"/>
      <c r="O10" s="1315"/>
      <c r="P10" s="1315"/>
      <c r="Q10" s="1315"/>
      <c r="R10" s="1315"/>
      <c r="S10" s="1315"/>
      <c r="T10" s="1315"/>
      <c r="U10" s="779"/>
      <c r="V10" s="779"/>
      <c r="X10" s="1117"/>
      <c r="Y10" s="1117"/>
      <c r="Z10" s="1117"/>
      <c r="AA10"/>
      <c r="AB10"/>
      <c r="AC10"/>
      <c r="AD10"/>
      <c r="AE10"/>
      <c r="AF10"/>
      <c r="AG10"/>
      <c r="AH10"/>
      <c r="AI10"/>
      <c r="AJ10"/>
      <c r="AK10"/>
      <c r="AL10"/>
      <c r="AM10" s="1117"/>
      <c r="AN10" s="1117"/>
    </row>
    <row r="11" spans="1:45"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O11" s="474"/>
      <c r="AP11" s="474"/>
      <c r="AQ11" s="474"/>
      <c r="AR11" s="474"/>
      <c r="AS11" s="474"/>
    </row>
    <row r="12" spans="1:45">
      <c r="J12" s="451"/>
      <c r="K12" s="451"/>
      <c r="L12" s="447"/>
      <c r="M12" s="447"/>
      <c r="N12" s="447"/>
      <c r="O12" s="1327"/>
      <c r="P12" s="1327"/>
      <c r="Q12" s="1327"/>
      <c r="R12" s="1327"/>
      <c r="S12" s="1327"/>
      <c r="T12" s="1327"/>
      <c r="U12" s="1327"/>
      <c r="V12" s="1327"/>
      <c r="W12" s="1327"/>
      <c r="X12" s="1327"/>
      <c r="Y12" s="1327"/>
      <c r="Z12" s="1327"/>
      <c r="AA12" s="1327" t="s">
        <v>2241</v>
      </c>
      <c r="AB12" s="1327"/>
      <c r="AC12" s="1327"/>
      <c r="AD12" s="1327"/>
      <c r="AE12" s="1327"/>
      <c r="AF12" s="1327"/>
      <c r="AG12" s="1327"/>
      <c r="AH12" s="1327"/>
      <c r="AI12" s="1327"/>
      <c r="AJ12" s="1327"/>
      <c r="AK12" s="1327"/>
      <c r="AL12" s="1327"/>
    </row>
    <row r="13" spans="1:45" ht="14.25" customHeight="1">
      <c r="J13" s="451"/>
      <c r="K13" s="451"/>
      <c r="L13" s="1309" t="s">
        <v>444</v>
      </c>
      <c r="M13" s="1309"/>
      <c r="N13" s="1309"/>
      <c r="O13" s="1309"/>
      <c r="P13" s="1309"/>
      <c r="Q13" s="1309"/>
      <c r="R13" s="1309"/>
      <c r="S13" s="1309"/>
      <c r="T13" s="1309"/>
      <c r="U13" s="1309"/>
      <c r="V13" s="1309"/>
      <c r="W13" s="1309"/>
      <c r="X13" s="1309"/>
      <c r="Y13" s="1309"/>
      <c r="Z13" s="1309"/>
      <c r="AA13" s="1309"/>
      <c r="AB13" s="1309"/>
      <c r="AC13" s="1309"/>
      <c r="AD13" s="1309"/>
      <c r="AE13" s="1309"/>
      <c r="AF13" s="1309"/>
      <c r="AG13" s="1309"/>
      <c r="AH13" s="1309"/>
      <c r="AI13" s="1309"/>
      <c r="AJ13" s="1309"/>
      <c r="AK13" s="1309"/>
      <c r="AL13" s="1309"/>
      <c r="AM13" s="1309"/>
      <c r="AN13" s="1230" t="s">
        <v>445</v>
      </c>
    </row>
    <row r="14" spans="1:45" ht="14.25" customHeight="1">
      <c r="J14" s="451"/>
      <c r="K14" s="451"/>
      <c r="L14" s="1309" t="s">
        <v>90</v>
      </c>
      <c r="M14" s="1309" t="s">
        <v>601</v>
      </c>
      <c r="N14" s="546"/>
      <c r="O14" s="1230" t="s">
        <v>603</v>
      </c>
      <c r="P14" s="1230"/>
      <c r="Q14" s="1230"/>
      <c r="R14" s="1230"/>
      <c r="S14" s="1230"/>
      <c r="T14" s="1230"/>
      <c r="U14" s="1230"/>
      <c r="V14" s="1230"/>
      <c r="W14" s="1230"/>
      <c r="X14" s="1230"/>
      <c r="Y14" s="1230"/>
      <c r="Z14" s="1309" t="s">
        <v>338</v>
      </c>
      <c r="AA14" s="1230" t="s">
        <v>603</v>
      </c>
      <c r="AB14" s="1230"/>
      <c r="AC14" s="1230"/>
      <c r="AD14" s="1230"/>
      <c r="AE14" s="1230"/>
      <c r="AF14" s="1230"/>
      <c r="AG14" s="1230"/>
      <c r="AH14" s="1230"/>
      <c r="AI14" s="1230"/>
      <c r="AJ14" s="1230"/>
      <c r="AK14" s="1230"/>
      <c r="AL14" s="1309" t="s">
        <v>338</v>
      </c>
      <c r="AM14" s="1326" t="s">
        <v>273</v>
      </c>
      <c r="AN14" s="1230"/>
    </row>
    <row r="15" spans="1:45" s="492" customFormat="1" ht="14.25" customHeight="1">
      <c r="A15" s="553"/>
      <c r="B15" s="553"/>
      <c r="C15" s="553"/>
      <c r="D15" s="553"/>
      <c r="E15" s="553"/>
      <c r="F15" s="553"/>
      <c r="G15" s="559"/>
      <c r="H15" s="559"/>
      <c r="I15" s="500"/>
      <c r="J15" s="498"/>
      <c r="K15" s="498"/>
      <c r="L15" s="1309"/>
      <c r="M15" s="1309"/>
      <c r="N15" s="546"/>
      <c r="O15" s="1331" t="s">
        <v>616</v>
      </c>
      <c r="P15" s="1331" t="s">
        <v>588</v>
      </c>
      <c r="Q15" s="1331" t="s">
        <v>589</v>
      </c>
      <c r="R15" s="1331" t="s">
        <v>269</v>
      </c>
      <c r="S15" s="1331"/>
      <c r="T15" s="1331" t="s">
        <v>269</v>
      </c>
      <c r="U15" s="1331"/>
      <c r="V15" s="620"/>
      <c r="W15" s="1332" t="s">
        <v>614</v>
      </c>
      <c r="X15" s="1332"/>
      <c r="Y15" s="1332"/>
      <c r="Z15" s="1309"/>
      <c r="AA15" s="1331" t="s">
        <v>616</v>
      </c>
      <c r="AB15" s="1331" t="s">
        <v>588</v>
      </c>
      <c r="AC15" s="1331" t="s">
        <v>589</v>
      </c>
      <c r="AD15" s="1331" t="s">
        <v>269</v>
      </c>
      <c r="AE15" s="1331"/>
      <c r="AF15" s="1331" t="s">
        <v>269</v>
      </c>
      <c r="AG15" s="1331"/>
      <c r="AH15" s="1186"/>
      <c r="AI15" s="1332" t="s">
        <v>614</v>
      </c>
      <c r="AJ15" s="1332"/>
      <c r="AK15" s="1332"/>
      <c r="AL15" s="1309"/>
      <c r="AM15" s="1326"/>
      <c r="AN15" s="1230"/>
      <c r="AO15" s="553"/>
      <c r="AP15" s="553"/>
      <c r="AQ15" s="553"/>
      <c r="AR15" s="553"/>
      <c r="AS15" s="553"/>
    </row>
    <row r="16" spans="1:45" ht="56.25" customHeight="1">
      <c r="J16" s="451"/>
      <c r="K16" s="451"/>
      <c r="L16" s="1309"/>
      <c r="M16" s="1309"/>
      <c r="N16" s="546"/>
      <c r="O16" s="1331"/>
      <c r="P16" s="1331"/>
      <c r="Q16" s="1331"/>
      <c r="R16" s="504" t="s">
        <v>590</v>
      </c>
      <c r="S16" s="504" t="s">
        <v>591</v>
      </c>
      <c r="T16" s="504" t="s">
        <v>592</v>
      </c>
      <c r="U16" s="504" t="s">
        <v>593</v>
      </c>
      <c r="V16" s="504"/>
      <c r="W16" s="505" t="s">
        <v>272</v>
      </c>
      <c r="X16" s="1333" t="s">
        <v>271</v>
      </c>
      <c r="Y16" s="1333"/>
      <c r="Z16" s="1309"/>
      <c r="AA16" s="1331"/>
      <c r="AB16" s="1331"/>
      <c r="AC16" s="1331"/>
      <c r="AD16" s="718" t="s">
        <v>590</v>
      </c>
      <c r="AE16" s="718" t="s">
        <v>591</v>
      </c>
      <c r="AF16" s="718" t="s">
        <v>592</v>
      </c>
      <c r="AG16" s="718" t="s">
        <v>593</v>
      </c>
      <c r="AH16" s="718"/>
      <c r="AI16" s="1187" t="s">
        <v>272</v>
      </c>
      <c r="AJ16" s="1333" t="s">
        <v>271</v>
      </c>
      <c r="AK16" s="1333"/>
      <c r="AL16" s="1309"/>
      <c r="AM16" s="1326"/>
      <c r="AN16" s="1230"/>
    </row>
    <row r="17" spans="1:52">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292">
        <f ca="1">OFFSET(X17,0,-1)+1</f>
        <v>11</v>
      </c>
      <c r="Y17" s="1292"/>
      <c r="Z17" s="457">
        <f ca="1">OFFSET(Z17,0,-2)+1</f>
        <v>12</v>
      </c>
      <c r="AA17" s="1188">
        <f ca="1">OFFSET(AA17,0,-1)+1</f>
        <v>13</v>
      </c>
      <c r="AB17" s="1188">
        <f t="shared" ref="AB17:AI17" ca="1" si="1">OFFSET(AB17,0,-1)+1</f>
        <v>14</v>
      </c>
      <c r="AC17" s="1188">
        <f t="shared" ca="1" si="1"/>
        <v>15</v>
      </c>
      <c r="AD17" s="1188">
        <f t="shared" ca="1" si="1"/>
        <v>16</v>
      </c>
      <c r="AE17" s="1188">
        <f t="shared" ca="1" si="1"/>
        <v>17</v>
      </c>
      <c r="AF17" s="1188">
        <f t="shared" ca="1" si="1"/>
        <v>18</v>
      </c>
      <c r="AG17" s="1188">
        <f t="shared" ca="1" si="1"/>
        <v>19</v>
      </c>
      <c r="AH17" s="619">
        <f ca="1">OFFSET(AH17,0,-1)</f>
        <v>19</v>
      </c>
      <c r="AI17" s="1188">
        <f t="shared" ca="1" si="1"/>
        <v>20</v>
      </c>
      <c r="AJ17" s="1292">
        <f ca="1">OFFSET(AJ17,0,-1)+1</f>
        <v>21</v>
      </c>
      <c r="AK17" s="1292"/>
      <c r="AL17" s="1188">
        <f ca="1">OFFSET(AL17,0,-2)+1</f>
        <v>22</v>
      </c>
      <c r="AN17" s="457">
        <f ca="1">OFFSET(AN17,0,-2)+1</f>
        <v>23</v>
      </c>
    </row>
    <row r="18" spans="1:52" ht="22.5">
      <c r="A18" s="1284">
        <v>1</v>
      </c>
      <c r="B18" s="997"/>
      <c r="C18" s="997"/>
      <c r="D18" s="997"/>
      <c r="E18" s="998"/>
      <c r="F18" s="999"/>
      <c r="G18" s="997"/>
      <c r="H18" s="997"/>
      <c r="I18" s="986"/>
      <c r="J18" s="990"/>
      <c r="K18" s="990"/>
      <c r="L18" s="561">
        <f>mergeValue(A18)</f>
        <v>1</v>
      </c>
      <c r="M18" s="609" t="s">
        <v>19</v>
      </c>
      <c r="N18" s="548"/>
      <c r="O18" s="1325" t="str">
        <f>IF('Перечень тарифов'!J36="","","" &amp; 'Перечень тарифов'!J36 &amp; "")</f>
        <v>Тариф на горячую воду в открытой системе теплоснабжения (горячего водоснабжения), поставляемую ООО «Шахтинская ГТЭС» потребителям, другим теплоснабжающим организациям города Шахты</v>
      </c>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c r="AL18" s="1325"/>
      <c r="AM18" s="1325"/>
      <c r="AN18" s="598" t="s">
        <v>717</v>
      </c>
    </row>
    <row r="19" spans="1:52" hidden="1">
      <c r="A19" s="1284"/>
      <c r="B19" s="1284">
        <v>1</v>
      </c>
      <c r="C19" s="997"/>
      <c r="D19" s="997"/>
      <c r="E19" s="999"/>
      <c r="F19" s="999"/>
      <c r="G19" s="997"/>
      <c r="H19" s="997"/>
      <c r="I19" s="992"/>
      <c r="J19" s="988"/>
      <c r="K19" s="987"/>
      <c r="L19" s="561" t="str">
        <f>mergeValue(A19) &amp;"."&amp; mergeValue(B19)</f>
        <v>1.1</v>
      </c>
      <c r="M19" s="515"/>
      <c r="N19" s="548"/>
      <c r="O19" s="1325"/>
      <c r="P19" s="1325"/>
      <c r="Q19" s="1325"/>
      <c r="R19" s="1325"/>
      <c r="S19" s="1325"/>
      <c r="T19" s="1325"/>
      <c r="U19" s="1325"/>
      <c r="V19" s="1325"/>
      <c r="W19" s="1325"/>
      <c r="X19" s="1325"/>
      <c r="Y19" s="1325"/>
      <c r="Z19" s="1325"/>
      <c r="AA19" s="1325"/>
      <c r="AB19" s="1325"/>
      <c r="AC19" s="1325"/>
      <c r="AD19" s="1325"/>
      <c r="AE19" s="1325"/>
      <c r="AF19" s="1325"/>
      <c r="AG19" s="1325"/>
      <c r="AH19" s="1325"/>
      <c r="AI19" s="1325"/>
      <c r="AJ19" s="1325"/>
      <c r="AK19" s="1325"/>
      <c r="AL19" s="1325"/>
      <c r="AM19" s="1325"/>
      <c r="AN19" s="598"/>
    </row>
    <row r="20" spans="1:52" hidden="1">
      <c r="A20" s="1284"/>
      <c r="B20" s="1284"/>
      <c r="C20" s="1284">
        <v>1</v>
      </c>
      <c r="D20" s="997"/>
      <c r="E20" s="999"/>
      <c r="F20" s="999"/>
      <c r="G20" s="997"/>
      <c r="H20" s="997"/>
      <c r="I20" s="992"/>
      <c r="J20" s="988"/>
      <c r="K20" s="987"/>
      <c r="L20" s="561" t="str">
        <f>mergeValue(A20) &amp;"."&amp; mergeValue(B20)&amp;"."&amp; mergeValue(C20)</f>
        <v>1.1.1</v>
      </c>
      <c r="M20" s="516"/>
      <c r="N20" s="548"/>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598"/>
    </row>
    <row r="21" spans="1:52" hidden="1">
      <c r="A21" s="1284"/>
      <c r="B21" s="1284"/>
      <c r="C21" s="1284"/>
      <c r="D21" s="1284">
        <v>1</v>
      </c>
      <c r="E21" s="999"/>
      <c r="F21" s="999"/>
      <c r="G21" s="997"/>
      <c r="H21" s="997"/>
      <c r="I21" s="992"/>
      <c r="J21" s="988"/>
      <c r="K21" s="987"/>
      <c r="L21" s="561" t="str">
        <f>mergeValue(A21) &amp;"."&amp; mergeValue(B21)&amp;"."&amp; mergeValue(C21)&amp;"."&amp; mergeValue(D21)</f>
        <v>1.1.1.1</v>
      </c>
      <c r="M21" s="517"/>
      <c r="N21" s="548"/>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c r="AM21" s="1325"/>
      <c r="AN21" s="598"/>
    </row>
    <row r="22" spans="1:52" hidden="1">
      <c r="A22" s="1284"/>
      <c r="B22" s="1284"/>
      <c r="C22" s="1284"/>
      <c r="D22" s="1284"/>
      <c r="E22" s="1284">
        <v>1</v>
      </c>
      <c r="F22" s="999"/>
      <c r="G22" s="997"/>
      <c r="H22" s="997"/>
      <c r="I22" s="991"/>
      <c r="J22" s="988"/>
      <c r="K22" s="987"/>
      <c r="L22" s="561"/>
      <c r="M22" s="523"/>
      <c r="N22" s="549"/>
      <c r="O22" s="599"/>
      <c r="P22" s="599"/>
      <c r="Q22" s="599"/>
      <c r="R22" s="599"/>
      <c r="S22" s="599"/>
      <c r="T22" s="599"/>
      <c r="U22" s="599"/>
      <c r="V22" s="599"/>
      <c r="W22" s="599"/>
      <c r="X22" s="599"/>
      <c r="Y22" s="599"/>
      <c r="Z22" s="599"/>
      <c r="AA22" s="1192"/>
      <c r="AB22" s="1192"/>
      <c r="AC22" s="1192"/>
      <c r="AD22" s="1192"/>
      <c r="AE22" s="1192"/>
      <c r="AF22" s="1192"/>
      <c r="AG22" s="1192"/>
      <c r="AH22" s="1192"/>
      <c r="AI22" s="1192"/>
      <c r="AJ22" s="1192"/>
      <c r="AK22" s="1192"/>
      <c r="AL22" s="1192"/>
      <c r="AM22" s="477"/>
      <c r="AN22" s="598"/>
    </row>
    <row r="23" spans="1:52" ht="33.75">
      <c r="A23" s="1284"/>
      <c r="B23" s="1284"/>
      <c r="C23" s="1284"/>
      <c r="D23" s="1284"/>
      <c r="E23" s="1284"/>
      <c r="F23" s="1284">
        <v>1</v>
      </c>
      <c r="G23" s="997"/>
      <c r="H23" s="997"/>
      <c r="I23" s="1335"/>
      <c r="J23" s="988"/>
      <c r="K23" s="987"/>
      <c r="L23" s="561" t="str">
        <f>mergeValue(A23) &amp;"."&amp; mergeValue(B23)&amp;"."&amp; mergeValue(C23)&amp;"."&amp; mergeValue(D23)&amp;"."&amp; mergeValue(F23)</f>
        <v>1.1.1.1.1</v>
      </c>
      <c r="M23" s="524" t="s">
        <v>9</v>
      </c>
      <c r="N23" s="549"/>
      <c r="O23" s="1286" t="s">
        <v>3</v>
      </c>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8"/>
      <c r="AN23" s="598" t="s">
        <v>719</v>
      </c>
      <c r="AP23" s="473" t="str">
        <f>strCheckUnique(AQ23:AQ27)</f>
        <v/>
      </c>
      <c r="AR23" s="473"/>
    </row>
    <row r="24" spans="1:52" ht="45.75" customHeight="1">
      <c r="A24" s="1284"/>
      <c r="B24" s="1284"/>
      <c r="C24" s="1284"/>
      <c r="D24" s="1284"/>
      <c r="E24" s="1284"/>
      <c r="F24" s="1284"/>
      <c r="G24" s="1284">
        <v>1</v>
      </c>
      <c r="H24" s="997"/>
      <c r="I24" s="1335"/>
      <c r="J24" s="1336"/>
      <c r="K24" s="993"/>
      <c r="L24" s="561" t="str">
        <f>mergeValue(A24) &amp;"."&amp; mergeValue(B24)&amp;"."&amp; mergeValue(C24)&amp;"."&amp; mergeValue(D24)&amp;"."&amp; mergeValue(F24)&amp;"."&amp; mergeValue(G24)</f>
        <v>1.1.1.1.1.1</v>
      </c>
      <c r="M24" s="1084" t="s">
        <v>612</v>
      </c>
      <c r="N24" s="614"/>
      <c r="O24" s="648">
        <v>31.71</v>
      </c>
      <c r="P24" s="648">
        <v>2678.27</v>
      </c>
      <c r="Q24" s="531"/>
      <c r="R24" s="463"/>
      <c r="S24" s="1035"/>
      <c r="T24" s="463"/>
      <c r="U24" s="1035"/>
      <c r="V24" s="552" t="str">
        <f>W24 &amp; "-" &amp; Y24</f>
        <v>01.01.2021-30.06.2021</v>
      </c>
      <c r="W24" s="1289" t="s">
        <v>1668</v>
      </c>
      <c r="X24" s="1291" t="s">
        <v>82</v>
      </c>
      <c r="Y24" s="1289" t="s">
        <v>2264</v>
      </c>
      <c r="Z24" s="1291" t="s">
        <v>82</v>
      </c>
      <c r="AA24" s="648">
        <v>34.04</v>
      </c>
      <c r="AB24" s="648">
        <v>2965.66</v>
      </c>
      <c r="AC24" s="725"/>
      <c r="AD24" s="676"/>
      <c r="AE24" s="1035"/>
      <c r="AF24" s="676"/>
      <c r="AG24" s="1035"/>
      <c r="AH24" s="731" t="str">
        <f>AI24 &amp; "-" &amp; AK24</f>
        <v>01.07.2021-31.12.2021</v>
      </c>
      <c r="AI24" s="1289" t="s">
        <v>2265</v>
      </c>
      <c r="AJ24" s="1291" t="s">
        <v>82</v>
      </c>
      <c r="AK24" s="1289" t="s">
        <v>1669</v>
      </c>
      <c r="AL24" s="1291" t="s">
        <v>83</v>
      </c>
      <c r="AM24" s="506"/>
      <c r="AN24" s="598" t="s">
        <v>737</v>
      </c>
      <c r="AO24" s="469" t="str">
        <f>strCheckDate(O24:AM24)</f>
        <v/>
      </c>
      <c r="AP24" s="473"/>
      <c r="AQ24" s="473" t="str">
        <f>IF(M24="","",M24 )</f>
        <v>горячая вода в системе централизованного теплоснабжения на горячее водоснабжение</v>
      </c>
      <c r="AR24" s="473"/>
      <c r="AS24" s="473"/>
    </row>
    <row r="25" spans="1:52" ht="14.25" hidden="1" customHeight="1">
      <c r="A25" s="1284"/>
      <c r="B25" s="1284"/>
      <c r="C25" s="1284"/>
      <c r="D25" s="1284"/>
      <c r="E25" s="1284"/>
      <c r="F25" s="1284"/>
      <c r="G25" s="1284"/>
      <c r="H25" s="997"/>
      <c r="I25" s="1335"/>
      <c r="J25" s="1336"/>
      <c r="K25" s="993"/>
      <c r="L25" s="568"/>
      <c r="M25" s="614"/>
      <c r="N25" s="614"/>
      <c r="O25" s="531"/>
      <c r="P25" s="463"/>
      <c r="Q25" s="463"/>
      <c r="R25" s="463"/>
      <c r="S25" s="463"/>
      <c r="T25" s="463"/>
      <c r="U25" s="528"/>
      <c r="V25" s="552"/>
      <c r="W25" s="1290"/>
      <c r="X25" s="1291"/>
      <c r="Y25" s="1290"/>
      <c r="Z25" s="1291"/>
      <c r="AA25" s="725"/>
      <c r="AB25" s="676"/>
      <c r="AC25" s="676"/>
      <c r="AD25" s="676"/>
      <c r="AE25" s="676"/>
      <c r="AF25" s="676"/>
      <c r="AG25" s="1086"/>
      <c r="AH25" s="731"/>
      <c r="AI25" s="1290"/>
      <c r="AJ25" s="1291"/>
      <c r="AK25" s="1290"/>
      <c r="AL25" s="1291"/>
      <c r="AM25" s="506"/>
      <c r="AN25" s="1282"/>
      <c r="AR25" s="473">
        <f ca="1">OFFSET(AR25,-1,0)</f>
        <v>0</v>
      </c>
    </row>
    <row r="26" spans="1:52" s="445" customFormat="1" ht="15" hidden="1" customHeight="1">
      <c r="A26" s="1284"/>
      <c r="B26" s="1284"/>
      <c r="C26" s="1284"/>
      <c r="D26" s="1284"/>
      <c r="E26" s="1284"/>
      <c r="F26" s="1284"/>
      <c r="G26" s="1284"/>
      <c r="H26" s="997"/>
      <c r="I26" s="1335"/>
      <c r="J26" s="1336"/>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529"/>
      <c r="AN26" s="1283"/>
      <c r="AO26" s="470"/>
      <c r="AP26" s="470"/>
      <c r="AQ26" s="470"/>
      <c r="AR26" s="470"/>
      <c r="AS26" s="470"/>
    </row>
    <row r="27" spans="1:52" s="445" customFormat="1" ht="15" customHeight="1">
      <c r="A27" s="1284"/>
      <c r="B27" s="1284"/>
      <c r="C27" s="1284"/>
      <c r="D27" s="1284"/>
      <c r="E27" s="1284"/>
      <c r="F27" s="1284"/>
      <c r="G27" s="997"/>
      <c r="H27" s="997"/>
      <c r="I27" s="1335"/>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9"/>
      <c r="AO27" s="470"/>
      <c r="AP27" s="470"/>
      <c r="AQ27" s="470"/>
      <c r="AR27" s="470"/>
      <c r="AS27" s="470"/>
    </row>
    <row r="28" spans="1:52" s="1068" customFormat="1" ht="33.75">
      <c r="A28" s="1284"/>
      <c r="B28" s="1284"/>
      <c r="C28" s="1284"/>
      <c r="D28" s="1284"/>
      <c r="E28" s="1284"/>
      <c r="F28" s="1284">
        <v>2</v>
      </c>
      <c r="G28" s="1020"/>
      <c r="H28" s="1020"/>
      <c r="I28" s="1334" t="s">
        <v>2241</v>
      </c>
      <c r="J28" s="1185"/>
      <c r="L28" s="1190" t="str">
        <f>mergeValue(A28) &amp;"."&amp; mergeValue(B28)&amp;"."&amp; mergeValue(C28)&amp;"."&amp; mergeValue(D28)&amp;"."&amp; mergeValue(F28)</f>
        <v>1.1.1.1.2</v>
      </c>
      <c r="M28" s="524" t="s">
        <v>9</v>
      </c>
      <c r="N28" s="1093"/>
      <c r="O28" s="1286" t="s">
        <v>766</v>
      </c>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8"/>
      <c r="AN28" s="1125" t="s">
        <v>719</v>
      </c>
      <c r="AO28" s="1095"/>
      <c r="AP28" s="1096" t="str">
        <f>strCheckUnique(AQ28:AQ32)</f>
        <v/>
      </c>
      <c r="AQ28" s="1095"/>
      <c r="AR28" s="1096"/>
      <c r="AS28" s="1095"/>
      <c r="AT28" s="1095"/>
      <c r="AU28" s="1095"/>
      <c r="AV28" s="1095"/>
      <c r="AW28" s="1095"/>
      <c r="AX28" s="1095"/>
      <c r="AY28" s="1095"/>
      <c r="AZ28" s="1095"/>
    </row>
    <row r="29" spans="1:52" s="1068" customFormat="1" ht="44.25" customHeight="1">
      <c r="A29" s="1284"/>
      <c r="B29" s="1284"/>
      <c r="C29" s="1284"/>
      <c r="D29" s="1284"/>
      <c r="E29" s="1284"/>
      <c r="F29" s="1284"/>
      <c r="G29" s="1284">
        <v>1</v>
      </c>
      <c r="H29" s="1020"/>
      <c r="I29" s="1335"/>
      <c r="J29" s="1336"/>
      <c r="K29" s="1009"/>
      <c r="L29" s="1190" t="str">
        <f>mergeValue(A29) &amp;"."&amp; mergeValue(B29)&amp;"."&amp; mergeValue(C29)&amp;"."&amp; mergeValue(D29)&amp;"."&amp; mergeValue(F29)&amp;"."&amp; mergeValue(G29)</f>
        <v>1.1.1.1.2.1</v>
      </c>
      <c r="M29" s="1084" t="s">
        <v>611</v>
      </c>
      <c r="N29" s="614"/>
      <c r="O29" s="648">
        <v>38.049999999999997</v>
      </c>
      <c r="P29" s="648">
        <v>3213.92</v>
      </c>
      <c r="Q29" s="725"/>
      <c r="R29" s="676"/>
      <c r="S29" s="1035"/>
      <c r="T29" s="676"/>
      <c r="U29" s="1035"/>
      <c r="V29" s="731" t="str">
        <f>W29 &amp; "-" &amp; Y29</f>
        <v>01.01.2021-30.06.2021</v>
      </c>
      <c r="W29" s="1289" t="s">
        <v>1668</v>
      </c>
      <c r="X29" s="1291" t="s">
        <v>82</v>
      </c>
      <c r="Y29" s="1289" t="s">
        <v>2264</v>
      </c>
      <c r="Z29" s="1291" t="s">
        <v>82</v>
      </c>
      <c r="AA29" s="648">
        <v>40.85</v>
      </c>
      <c r="AB29" s="648">
        <v>3558.79</v>
      </c>
      <c r="AC29" s="725"/>
      <c r="AD29" s="676"/>
      <c r="AE29" s="1035"/>
      <c r="AF29" s="676"/>
      <c r="AG29" s="1035"/>
      <c r="AH29" s="731" t="str">
        <f>AI29 &amp; "-" &amp; AK29</f>
        <v>01.07.2021-31.12.2021</v>
      </c>
      <c r="AI29" s="1289" t="s">
        <v>2265</v>
      </c>
      <c r="AJ29" s="1291" t="s">
        <v>82</v>
      </c>
      <c r="AK29" s="1289" t="s">
        <v>1669</v>
      </c>
      <c r="AL29" s="1291" t="s">
        <v>83</v>
      </c>
      <c r="AM29" s="506"/>
      <c r="AN29" s="1125" t="s">
        <v>737</v>
      </c>
      <c r="AO29" s="1095" t="str">
        <f>strCheckDate(O29:AM29)</f>
        <v/>
      </c>
      <c r="AP29" s="1096"/>
      <c r="AQ29" s="1096" t="str">
        <f>IF(M29="","",M29 )</f>
        <v>горячая вода в системе централизованного теплоснабжения на отопление</v>
      </c>
      <c r="AR29" s="1096"/>
      <c r="AS29" s="1096"/>
      <c r="AT29" s="1096"/>
      <c r="AU29" s="1095"/>
      <c r="AV29" s="1095"/>
      <c r="AW29" s="1095"/>
      <c r="AX29" s="1095"/>
      <c r="AY29" s="1095"/>
      <c r="AZ29" s="1095"/>
    </row>
    <row r="30" spans="1:52" s="1068" customFormat="1" ht="14.25" hidden="1" customHeight="1">
      <c r="A30" s="1284"/>
      <c r="B30" s="1284"/>
      <c r="C30" s="1284"/>
      <c r="D30" s="1284"/>
      <c r="E30" s="1284"/>
      <c r="F30" s="1284"/>
      <c r="G30" s="1284"/>
      <c r="H30" s="1020"/>
      <c r="I30" s="1335"/>
      <c r="J30" s="1336"/>
      <c r="K30" s="1009"/>
      <c r="L30" s="1103"/>
      <c r="M30" s="614"/>
      <c r="N30" s="614"/>
      <c r="O30" s="725"/>
      <c r="P30" s="676"/>
      <c r="Q30" s="676"/>
      <c r="R30" s="676"/>
      <c r="S30" s="676"/>
      <c r="T30" s="676"/>
      <c r="U30" s="1086"/>
      <c r="V30" s="731"/>
      <c r="W30" s="1290"/>
      <c r="X30" s="1291"/>
      <c r="Y30" s="1290"/>
      <c r="Z30" s="1291"/>
      <c r="AA30" s="725"/>
      <c r="AB30" s="676"/>
      <c r="AC30" s="676"/>
      <c r="AD30" s="676"/>
      <c r="AE30" s="676"/>
      <c r="AF30" s="676"/>
      <c r="AG30" s="1086"/>
      <c r="AH30" s="731"/>
      <c r="AI30" s="1290"/>
      <c r="AJ30" s="1291"/>
      <c r="AK30" s="1290"/>
      <c r="AL30" s="1291"/>
      <c r="AM30" s="506"/>
      <c r="AN30" s="1282"/>
      <c r="AO30" s="1095"/>
      <c r="AP30" s="1095"/>
      <c r="AQ30" s="1095"/>
      <c r="AR30" s="1096">
        <f ca="1">OFFSET(AR30,-1,0)</f>
        <v>0</v>
      </c>
      <c r="AS30" s="1095"/>
      <c r="AT30" s="1095"/>
      <c r="AU30" s="1095"/>
      <c r="AV30" s="1095"/>
      <c r="AW30" s="1095"/>
      <c r="AX30" s="1095"/>
      <c r="AY30" s="1095"/>
      <c r="AZ30" s="1095"/>
    </row>
    <row r="31" spans="1:52" s="1065" customFormat="1" ht="15" hidden="1" customHeight="1">
      <c r="A31" s="1284"/>
      <c r="B31" s="1284"/>
      <c r="C31" s="1284"/>
      <c r="D31" s="1284"/>
      <c r="E31" s="1284"/>
      <c r="F31" s="1284"/>
      <c r="G31" s="1284"/>
      <c r="H31" s="1020"/>
      <c r="I31" s="1335"/>
      <c r="J31" s="1336"/>
      <c r="K31" s="1011"/>
      <c r="L31" s="653"/>
      <c r="M31" s="526"/>
      <c r="N31" s="948"/>
      <c r="O31" s="719"/>
      <c r="P31" s="719"/>
      <c r="Q31" s="719"/>
      <c r="R31" s="719"/>
      <c r="S31" s="719"/>
      <c r="T31" s="719"/>
      <c r="U31" s="719"/>
      <c r="V31" s="719"/>
      <c r="W31" s="952"/>
      <c r="X31" s="953"/>
      <c r="Y31" s="952"/>
      <c r="Z31" s="948"/>
      <c r="AA31" s="719"/>
      <c r="AB31" s="719"/>
      <c r="AC31" s="719"/>
      <c r="AD31" s="719"/>
      <c r="AE31" s="719"/>
      <c r="AF31" s="719"/>
      <c r="AG31" s="719"/>
      <c r="AH31" s="719"/>
      <c r="AI31" s="952"/>
      <c r="AJ31" s="953"/>
      <c r="AK31" s="952"/>
      <c r="AL31" s="948"/>
      <c r="AM31" s="724"/>
      <c r="AN31" s="1283"/>
      <c r="AO31" s="1018"/>
      <c r="AP31" s="1018"/>
      <c r="AQ31" s="1018"/>
      <c r="AR31" s="1018"/>
      <c r="AS31" s="1018"/>
      <c r="AT31" s="1018"/>
      <c r="AU31" s="1018"/>
      <c r="AV31" s="1018"/>
      <c r="AW31" s="1018"/>
      <c r="AX31" s="1018"/>
      <c r="AY31" s="1018"/>
      <c r="AZ31" s="1018"/>
    </row>
    <row r="32" spans="1:52" s="1065" customFormat="1" ht="15" customHeight="1">
      <c r="A32" s="1284"/>
      <c r="B32" s="1284"/>
      <c r="C32" s="1284"/>
      <c r="D32" s="1284"/>
      <c r="E32" s="1284"/>
      <c r="F32" s="1284"/>
      <c r="G32" s="1020"/>
      <c r="H32" s="1020"/>
      <c r="I32" s="1335"/>
      <c r="J32" s="1017"/>
      <c r="K32" s="1011"/>
      <c r="L32" s="653"/>
      <c r="M32" s="525" t="s">
        <v>24</v>
      </c>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724"/>
      <c r="AO32" s="1018"/>
      <c r="AP32" s="1018"/>
      <c r="AQ32" s="1018"/>
      <c r="AR32" s="1018"/>
      <c r="AS32" s="1018"/>
      <c r="AT32" s="1018"/>
      <c r="AU32" s="1018"/>
      <c r="AV32" s="1018"/>
      <c r="AW32" s="1018"/>
      <c r="AX32" s="1018"/>
      <c r="AY32" s="1018"/>
      <c r="AZ32" s="1018"/>
    </row>
    <row r="33" spans="1:45" s="445" customFormat="1" ht="15" customHeight="1">
      <c r="A33" s="1284"/>
      <c r="B33" s="1284"/>
      <c r="C33" s="1284"/>
      <c r="D33" s="1284"/>
      <c r="E33" s="1284"/>
      <c r="F33" s="1000"/>
      <c r="G33" s="997"/>
      <c r="H33" s="997"/>
      <c r="I33" s="991"/>
      <c r="J33" s="989"/>
      <c r="K33" s="994"/>
      <c r="L33" s="507"/>
      <c r="M33" s="520" t="s">
        <v>10</v>
      </c>
      <c r="N33" s="519"/>
      <c r="O33" s="514"/>
      <c r="P33" s="514"/>
      <c r="Q33" s="514"/>
      <c r="R33" s="514"/>
      <c r="S33" s="514"/>
      <c r="T33" s="514"/>
      <c r="U33" s="514"/>
      <c r="V33" s="514"/>
      <c r="W33" s="541"/>
      <c r="X33" s="533"/>
      <c r="Y33" s="532"/>
      <c r="Z33" s="519"/>
      <c r="AA33" s="719"/>
      <c r="AB33" s="719"/>
      <c r="AC33" s="719"/>
      <c r="AD33" s="719"/>
      <c r="AE33" s="719"/>
      <c r="AF33" s="719"/>
      <c r="AG33" s="719"/>
      <c r="AH33" s="719"/>
      <c r="AI33" s="728"/>
      <c r="AJ33" s="953"/>
      <c r="AK33" s="952"/>
      <c r="AL33" s="1083"/>
      <c r="AM33" s="533"/>
      <c r="AN33" s="529"/>
      <c r="AO33" s="470"/>
      <c r="AP33" s="470"/>
      <c r="AQ33" s="470"/>
      <c r="AR33" s="470"/>
      <c r="AS33" s="470"/>
    </row>
    <row r="34" spans="1:45" s="445" customFormat="1" hidden="1">
      <c r="A34" s="1284"/>
      <c r="B34" s="1284"/>
      <c r="C34" s="1284"/>
      <c r="D34" s="1284"/>
      <c r="E34" s="1000"/>
      <c r="F34" s="1000"/>
      <c r="G34" s="997"/>
      <c r="H34" s="997"/>
      <c r="I34" s="996"/>
      <c r="J34" s="989"/>
      <c r="K34" s="986"/>
      <c r="L34" s="507"/>
      <c r="M34" s="520"/>
      <c r="N34" s="520"/>
      <c r="O34" s="520"/>
      <c r="P34" s="520"/>
      <c r="Q34" s="520"/>
      <c r="R34" s="520"/>
      <c r="S34" s="520"/>
      <c r="T34" s="520"/>
      <c r="U34" s="520"/>
      <c r="V34" s="520"/>
      <c r="W34" s="520"/>
      <c r="X34" s="520"/>
      <c r="Y34" s="520"/>
      <c r="Z34" s="520"/>
      <c r="AA34" s="948"/>
      <c r="AB34" s="948"/>
      <c r="AC34" s="948"/>
      <c r="AD34" s="948"/>
      <c r="AE34" s="948"/>
      <c r="AF34" s="948"/>
      <c r="AG34" s="948"/>
      <c r="AH34" s="948"/>
      <c r="AI34" s="948"/>
      <c r="AJ34" s="948"/>
      <c r="AK34" s="948"/>
      <c r="AL34" s="948"/>
      <c r="AM34" s="520"/>
      <c r="AN34" s="529"/>
      <c r="AO34" s="470"/>
      <c r="AP34" s="470"/>
      <c r="AQ34" s="470"/>
      <c r="AR34" s="470"/>
      <c r="AS34" s="470"/>
    </row>
    <row r="35" spans="1:45" ht="3" customHeight="1">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row>
    <row r="36" spans="1:45" ht="89.25" customHeight="1">
      <c r="L36" s="1">
        <v>1</v>
      </c>
      <c r="M36" s="1275" t="s">
        <v>738</v>
      </c>
      <c r="N36" s="1275"/>
      <c r="O36" s="1275"/>
      <c r="P36" s="1275"/>
      <c r="Q36" s="1275"/>
      <c r="R36" s="1275"/>
      <c r="S36" s="1275"/>
      <c r="T36" s="1275"/>
      <c r="U36" s="1275"/>
      <c r="V36" s="1275"/>
      <c r="W36" s="1275"/>
    </row>
  </sheetData>
  <sheetProtection password="FA9C" sheet="1" objects="1" scenarios="1" formatColumns="0" formatRows="0"/>
  <dataConsolidate/>
  <mergeCells count="70">
    <mergeCell ref="AK24:AK25"/>
    <mergeCell ref="Z24:Z25"/>
    <mergeCell ref="W24:W25"/>
    <mergeCell ref="X24:X25"/>
    <mergeCell ref="AI24:AI25"/>
    <mergeCell ref="AJ24:AJ25"/>
    <mergeCell ref="O9:T9"/>
    <mergeCell ref="O10:T10"/>
    <mergeCell ref="L5:T5"/>
    <mergeCell ref="O7:T7"/>
    <mergeCell ref="O8:T8"/>
    <mergeCell ref="O12:Z12"/>
    <mergeCell ref="L14:L16"/>
    <mergeCell ref="L13:AM13"/>
    <mergeCell ref="O21:AM21"/>
    <mergeCell ref="O23:AM23"/>
    <mergeCell ref="X16:Y16"/>
    <mergeCell ref="O18:AM18"/>
    <mergeCell ref="O19:AM19"/>
    <mergeCell ref="O20:AM20"/>
    <mergeCell ref="I23:I27"/>
    <mergeCell ref="J24:J26"/>
    <mergeCell ref="M36:W36"/>
    <mergeCell ref="AN25:AN26"/>
    <mergeCell ref="W15:Y15"/>
    <mergeCell ref="T15:U15"/>
    <mergeCell ref="R15:S15"/>
    <mergeCell ref="O15:O16"/>
    <mergeCell ref="P15:P16"/>
    <mergeCell ref="Q15:Q16"/>
    <mergeCell ref="M14:M16"/>
    <mergeCell ref="Z14:Z16"/>
    <mergeCell ref="AM14:AM16"/>
    <mergeCell ref="O14:Y14"/>
    <mergeCell ref="X17:Y17"/>
    <mergeCell ref="Y24:Y25"/>
    <mergeCell ref="A18:A34"/>
    <mergeCell ref="B19:B34"/>
    <mergeCell ref="C20:C34"/>
    <mergeCell ref="G24:G26"/>
    <mergeCell ref="E22:E33"/>
    <mergeCell ref="F23:F27"/>
    <mergeCell ref="D21:D34"/>
    <mergeCell ref="F28:F32"/>
    <mergeCell ref="I28:I32"/>
    <mergeCell ref="O28:AM28"/>
    <mergeCell ref="G29:G31"/>
    <mergeCell ref="J29:J31"/>
    <mergeCell ref="W29:W30"/>
    <mergeCell ref="X29:X30"/>
    <mergeCell ref="Y29:Y30"/>
    <mergeCell ref="Z29:Z30"/>
    <mergeCell ref="AK29:AK30"/>
    <mergeCell ref="AL29:AL30"/>
    <mergeCell ref="AN30:AN31"/>
    <mergeCell ref="AA12:AL12"/>
    <mergeCell ref="AA14:AK14"/>
    <mergeCell ref="AL14:AL16"/>
    <mergeCell ref="AA15:AA16"/>
    <mergeCell ref="AB15:AB16"/>
    <mergeCell ref="AC15:AC16"/>
    <mergeCell ref="AD15:AE15"/>
    <mergeCell ref="AF15:AG15"/>
    <mergeCell ref="AI15:AK15"/>
    <mergeCell ref="AJ16:AK16"/>
    <mergeCell ref="AJ17:AK17"/>
    <mergeCell ref="AN13:AN16"/>
    <mergeCell ref="AL24:AL25"/>
    <mergeCell ref="AI29:AI30"/>
    <mergeCell ref="AJ29:AJ30"/>
  </mergeCells>
  <dataValidations count="11">
    <dataValidation allowBlank="1" sqref="JM34:KC34 TI34:TY34 ADE34:ADU34 ANA34:ANQ34 AWW34:AXM34 BGS34:BHI34 BQO34:BRE34 CAK34:CBA34 CKG34:CKW34 CUC34:CUS34 DDY34:DEO34 DNU34:DOK34 DXQ34:DYG34 EHM34:EIC34 ERI34:ERY34 FBE34:FBU34 FLA34:FLQ34 FUW34:FVM34 GES34:GFI34 GOO34:GPE34 GYK34:GZA34 HIG34:HIW34 HSC34:HSS34 IBY34:ICO34 ILU34:IMK34 IVQ34:IWG34 JFM34:JGC34 JPI34:JPY34 JZE34:JZU34 KJA34:KJQ34 KSW34:KTM34 LCS34:LDI34 LMO34:LNE34 LWK34:LXA34 MGG34:MGW34 MQC34:MQS34 MZY34:NAO34 NJU34:NKK34 NTQ34:NUG34 ODM34:OEC34 ONI34:ONY34 OXE34:OXU34 PHA34:PHQ34 PQW34:PRM34 QAS34:QBI34 QKO34:QLE34 QUK34:QVA34 REG34:REW34 ROC34:ROS34 RXY34:RYO34 SHU34:SIK34 SRQ34:SSG34 TBM34:TCC34 TLI34:TLY34 TVE34:TVU34 UFA34:UFQ34 UOW34:UPM34 UYS34:UZI34 VIO34:VJE34 VSK34:VTA34 WCG34:WCW34 WMC34:WMS34 WVY34:WWO34 WVY983070:WWO983070 JM65566:KC65566 TI65566:TY65566 ADE65566:ADU65566 ANA65566:ANQ65566 AWW65566:AXM65566 BGS65566:BHI65566 BQO65566:BRE65566 CAK65566:CBA65566 CKG65566:CKW65566 CUC65566:CUS65566 DDY65566:DEO65566 DNU65566:DOK65566 DXQ65566:DYG65566 EHM65566:EIC65566 ERI65566:ERY65566 FBE65566:FBU65566 FLA65566:FLQ65566 FUW65566:FVM65566 GES65566:GFI65566 GOO65566:GPE65566 GYK65566:GZA65566 HIG65566:HIW65566 HSC65566:HSS65566 IBY65566:ICO65566 ILU65566:IMK65566 IVQ65566:IWG65566 JFM65566:JGC65566 JPI65566:JPY65566 JZE65566:JZU65566 KJA65566:KJQ65566 KSW65566:KTM65566 LCS65566:LDI65566 LMO65566:LNE65566 LWK65566:LXA65566 MGG65566:MGW65566 MQC65566:MQS65566 MZY65566:NAO65566 NJU65566:NKK65566 NTQ65566:NUG65566 ODM65566:OEC65566 ONI65566:ONY65566 OXE65566:OXU65566 PHA65566:PHQ65566 PQW65566:PRM65566 QAS65566:QBI65566 QKO65566:QLE65566 QUK65566:QVA65566 REG65566:REW65566 ROC65566:ROS65566 RXY65566:RYO65566 SHU65566:SIK65566 SRQ65566:SSG65566 TBM65566:TCC65566 TLI65566:TLY65566 TVE65566:TVU65566 UFA65566:UFQ65566 UOW65566:UPM65566 UYS65566:UZI65566 VIO65566:VJE65566 VSK65566:VTA65566 WCG65566:WCW65566 WMC65566:WMS65566 WVY65566:WWO65566 JM131102:KC131102 TI131102:TY131102 ADE131102:ADU131102 ANA131102:ANQ131102 AWW131102:AXM131102 BGS131102:BHI131102 BQO131102:BRE131102 CAK131102:CBA131102 CKG131102:CKW131102 CUC131102:CUS131102 DDY131102:DEO131102 DNU131102:DOK131102 DXQ131102:DYG131102 EHM131102:EIC131102 ERI131102:ERY131102 FBE131102:FBU131102 FLA131102:FLQ131102 FUW131102:FVM131102 GES131102:GFI131102 GOO131102:GPE131102 GYK131102:GZA131102 HIG131102:HIW131102 HSC131102:HSS131102 IBY131102:ICO131102 ILU131102:IMK131102 IVQ131102:IWG131102 JFM131102:JGC131102 JPI131102:JPY131102 JZE131102:JZU131102 KJA131102:KJQ131102 KSW131102:KTM131102 LCS131102:LDI131102 LMO131102:LNE131102 LWK131102:LXA131102 MGG131102:MGW131102 MQC131102:MQS131102 MZY131102:NAO131102 NJU131102:NKK131102 NTQ131102:NUG131102 ODM131102:OEC131102 ONI131102:ONY131102 OXE131102:OXU131102 PHA131102:PHQ131102 PQW131102:PRM131102 QAS131102:QBI131102 QKO131102:QLE131102 QUK131102:QVA131102 REG131102:REW131102 ROC131102:ROS131102 RXY131102:RYO131102 SHU131102:SIK131102 SRQ131102:SSG131102 TBM131102:TCC131102 TLI131102:TLY131102 TVE131102:TVU131102 UFA131102:UFQ131102 UOW131102:UPM131102 UYS131102:UZI131102 VIO131102:VJE131102 VSK131102:VTA131102 WCG131102:WCW131102 WMC131102:WMS131102 WVY131102:WWO131102 JM196638:KC196638 TI196638:TY196638 ADE196638:ADU196638 ANA196638:ANQ196638 AWW196638:AXM196638 BGS196638:BHI196638 BQO196638:BRE196638 CAK196638:CBA196638 CKG196638:CKW196638 CUC196638:CUS196638 DDY196638:DEO196638 DNU196638:DOK196638 DXQ196638:DYG196638 EHM196638:EIC196638 ERI196638:ERY196638 FBE196638:FBU196638 FLA196638:FLQ196638 FUW196638:FVM196638 GES196638:GFI196638 GOO196638:GPE196638 GYK196638:GZA196638 HIG196638:HIW196638 HSC196638:HSS196638 IBY196638:ICO196638 ILU196638:IMK196638 IVQ196638:IWG196638 JFM196638:JGC196638 JPI196638:JPY196638 JZE196638:JZU196638 KJA196638:KJQ196638 KSW196638:KTM196638 LCS196638:LDI196638 LMO196638:LNE196638 LWK196638:LXA196638 MGG196638:MGW196638 MQC196638:MQS196638 MZY196638:NAO196638 NJU196638:NKK196638 NTQ196638:NUG196638 ODM196638:OEC196638 ONI196638:ONY196638 OXE196638:OXU196638 PHA196638:PHQ196638 PQW196638:PRM196638 QAS196638:QBI196638 QKO196638:QLE196638 QUK196638:QVA196638 REG196638:REW196638 ROC196638:ROS196638 RXY196638:RYO196638 SHU196638:SIK196638 SRQ196638:SSG196638 TBM196638:TCC196638 TLI196638:TLY196638 TVE196638:TVU196638 UFA196638:UFQ196638 UOW196638:UPM196638 UYS196638:UZI196638 VIO196638:VJE196638 VSK196638:VTA196638 WCG196638:WCW196638 WMC196638:WMS196638 WVY196638:WWO196638 JM262174:KC262174 TI262174:TY262174 ADE262174:ADU262174 ANA262174:ANQ262174 AWW262174:AXM262174 BGS262174:BHI262174 BQO262174:BRE262174 CAK262174:CBA262174 CKG262174:CKW262174 CUC262174:CUS262174 DDY262174:DEO262174 DNU262174:DOK262174 DXQ262174:DYG262174 EHM262174:EIC262174 ERI262174:ERY262174 FBE262174:FBU262174 FLA262174:FLQ262174 FUW262174:FVM262174 GES262174:GFI262174 GOO262174:GPE262174 GYK262174:GZA262174 HIG262174:HIW262174 HSC262174:HSS262174 IBY262174:ICO262174 ILU262174:IMK262174 IVQ262174:IWG262174 JFM262174:JGC262174 JPI262174:JPY262174 JZE262174:JZU262174 KJA262174:KJQ262174 KSW262174:KTM262174 LCS262174:LDI262174 LMO262174:LNE262174 LWK262174:LXA262174 MGG262174:MGW262174 MQC262174:MQS262174 MZY262174:NAO262174 NJU262174:NKK262174 NTQ262174:NUG262174 ODM262174:OEC262174 ONI262174:ONY262174 OXE262174:OXU262174 PHA262174:PHQ262174 PQW262174:PRM262174 QAS262174:QBI262174 QKO262174:QLE262174 QUK262174:QVA262174 REG262174:REW262174 ROC262174:ROS262174 RXY262174:RYO262174 SHU262174:SIK262174 SRQ262174:SSG262174 TBM262174:TCC262174 TLI262174:TLY262174 TVE262174:TVU262174 UFA262174:UFQ262174 UOW262174:UPM262174 UYS262174:UZI262174 VIO262174:VJE262174 VSK262174:VTA262174 WCG262174:WCW262174 WMC262174:WMS262174 WVY262174:WWO262174 JM327710:KC327710 TI327710:TY327710 ADE327710:ADU327710 ANA327710:ANQ327710 AWW327710:AXM327710 BGS327710:BHI327710 BQO327710:BRE327710 CAK327710:CBA327710 CKG327710:CKW327710 CUC327710:CUS327710 DDY327710:DEO327710 DNU327710:DOK327710 DXQ327710:DYG327710 EHM327710:EIC327710 ERI327710:ERY327710 FBE327710:FBU327710 FLA327710:FLQ327710 FUW327710:FVM327710 GES327710:GFI327710 GOO327710:GPE327710 GYK327710:GZA327710 HIG327710:HIW327710 HSC327710:HSS327710 IBY327710:ICO327710 ILU327710:IMK327710 IVQ327710:IWG327710 JFM327710:JGC327710 JPI327710:JPY327710 JZE327710:JZU327710 KJA327710:KJQ327710 KSW327710:KTM327710 LCS327710:LDI327710 LMO327710:LNE327710 LWK327710:LXA327710 MGG327710:MGW327710 MQC327710:MQS327710 MZY327710:NAO327710 NJU327710:NKK327710 NTQ327710:NUG327710 ODM327710:OEC327710 ONI327710:ONY327710 OXE327710:OXU327710 PHA327710:PHQ327710 PQW327710:PRM327710 QAS327710:QBI327710 QKO327710:QLE327710 QUK327710:QVA327710 REG327710:REW327710 ROC327710:ROS327710 RXY327710:RYO327710 SHU327710:SIK327710 SRQ327710:SSG327710 TBM327710:TCC327710 TLI327710:TLY327710 TVE327710:TVU327710 UFA327710:UFQ327710 UOW327710:UPM327710 UYS327710:UZI327710 VIO327710:VJE327710 VSK327710:VTA327710 WCG327710:WCW327710 WMC327710:WMS327710 WVY327710:WWO327710 JM393246:KC393246 TI393246:TY393246 ADE393246:ADU393246 ANA393246:ANQ393246 AWW393246:AXM393246 BGS393246:BHI393246 BQO393246:BRE393246 CAK393246:CBA393246 CKG393246:CKW393246 CUC393246:CUS393246 DDY393246:DEO393246 DNU393246:DOK393246 DXQ393246:DYG393246 EHM393246:EIC393246 ERI393246:ERY393246 FBE393246:FBU393246 FLA393246:FLQ393246 FUW393246:FVM393246 GES393246:GFI393246 GOO393246:GPE393246 GYK393246:GZA393246 HIG393246:HIW393246 HSC393246:HSS393246 IBY393246:ICO393246 ILU393246:IMK393246 IVQ393246:IWG393246 JFM393246:JGC393246 JPI393246:JPY393246 JZE393246:JZU393246 KJA393246:KJQ393246 KSW393246:KTM393246 LCS393246:LDI393246 LMO393246:LNE393246 LWK393246:LXA393246 MGG393246:MGW393246 MQC393246:MQS393246 MZY393246:NAO393246 NJU393246:NKK393246 NTQ393246:NUG393246 ODM393246:OEC393246 ONI393246:ONY393246 OXE393246:OXU393246 PHA393246:PHQ393246 PQW393246:PRM393246 QAS393246:QBI393246 QKO393246:QLE393246 QUK393246:QVA393246 REG393246:REW393246 ROC393246:ROS393246 RXY393246:RYO393246 SHU393246:SIK393246 SRQ393246:SSG393246 TBM393246:TCC393246 TLI393246:TLY393246 TVE393246:TVU393246 UFA393246:UFQ393246 UOW393246:UPM393246 UYS393246:UZI393246 VIO393246:VJE393246 VSK393246:VTA393246 WCG393246:WCW393246 WMC393246:WMS393246 WVY393246:WWO393246 JM458782:KC458782 TI458782:TY458782 ADE458782:ADU458782 ANA458782:ANQ458782 AWW458782:AXM458782 BGS458782:BHI458782 BQO458782:BRE458782 CAK458782:CBA458782 CKG458782:CKW458782 CUC458782:CUS458782 DDY458782:DEO458782 DNU458782:DOK458782 DXQ458782:DYG458782 EHM458782:EIC458782 ERI458782:ERY458782 FBE458782:FBU458782 FLA458782:FLQ458782 FUW458782:FVM458782 GES458782:GFI458782 GOO458782:GPE458782 GYK458782:GZA458782 HIG458782:HIW458782 HSC458782:HSS458782 IBY458782:ICO458782 ILU458782:IMK458782 IVQ458782:IWG458782 JFM458782:JGC458782 JPI458782:JPY458782 JZE458782:JZU458782 KJA458782:KJQ458782 KSW458782:KTM458782 LCS458782:LDI458782 LMO458782:LNE458782 LWK458782:LXA458782 MGG458782:MGW458782 MQC458782:MQS458782 MZY458782:NAO458782 NJU458782:NKK458782 NTQ458782:NUG458782 ODM458782:OEC458782 ONI458782:ONY458782 OXE458782:OXU458782 PHA458782:PHQ458782 PQW458782:PRM458782 QAS458782:QBI458782 QKO458782:QLE458782 QUK458782:QVA458782 REG458782:REW458782 ROC458782:ROS458782 RXY458782:RYO458782 SHU458782:SIK458782 SRQ458782:SSG458782 TBM458782:TCC458782 TLI458782:TLY458782 TVE458782:TVU458782 UFA458782:UFQ458782 UOW458782:UPM458782 UYS458782:UZI458782 VIO458782:VJE458782 VSK458782:VTA458782 WCG458782:WCW458782 WMC458782:WMS458782 WVY458782:WWO458782 JM524318:KC524318 TI524318:TY524318 ADE524318:ADU524318 ANA524318:ANQ524318 AWW524318:AXM524318 BGS524318:BHI524318 BQO524318:BRE524318 CAK524318:CBA524318 CKG524318:CKW524318 CUC524318:CUS524318 DDY524318:DEO524318 DNU524318:DOK524318 DXQ524318:DYG524318 EHM524318:EIC524318 ERI524318:ERY524318 FBE524318:FBU524318 FLA524318:FLQ524318 FUW524318:FVM524318 GES524318:GFI524318 GOO524318:GPE524318 GYK524318:GZA524318 HIG524318:HIW524318 HSC524318:HSS524318 IBY524318:ICO524318 ILU524318:IMK524318 IVQ524318:IWG524318 JFM524318:JGC524318 JPI524318:JPY524318 JZE524318:JZU524318 KJA524318:KJQ524318 KSW524318:KTM524318 LCS524318:LDI524318 LMO524318:LNE524318 LWK524318:LXA524318 MGG524318:MGW524318 MQC524318:MQS524318 MZY524318:NAO524318 NJU524318:NKK524318 NTQ524318:NUG524318 ODM524318:OEC524318 ONI524318:ONY524318 OXE524318:OXU524318 PHA524318:PHQ524318 PQW524318:PRM524318 QAS524318:QBI524318 QKO524318:QLE524318 QUK524318:QVA524318 REG524318:REW524318 ROC524318:ROS524318 RXY524318:RYO524318 SHU524318:SIK524318 SRQ524318:SSG524318 TBM524318:TCC524318 TLI524318:TLY524318 TVE524318:TVU524318 UFA524318:UFQ524318 UOW524318:UPM524318 UYS524318:UZI524318 VIO524318:VJE524318 VSK524318:VTA524318 WCG524318:WCW524318 WMC524318:WMS524318 WVY524318:WWO524318 JM589854:KC589854 TI589854:TY589854 ADE589854:ADU589854 ANA589854:ANQ589854 AWW589854:AXM589854 BGS589854:BHI589854 BQO589854:BRE589854 CAK589854:CBA589854 CKG589854:CKW589854 CUC589854:CUS589854 DDY589854:DEO589854 DNU589854:DOK589854 DXQ589854:DYG589854 EHM589854:EIC589854 ERI589854:ERY589854 FBE589854:FBU589854 FLA589854:FLQ589854 FUW589854:FVM589854 GES589854:GFI589854 GOO589854:GPE589854 GYK589854:GZA589854 HIG589854:HIW589854 HSC589854:HSS589854 IBY589854:ICO589854 ILU589854:IMK589854 IVQ589854:IWG589854 JFM589854:JGC589854 JPI589854:JPY589854 JZE589854:JZU589854 KJA589854:KJQ589854 KSW589854:KTM589854 LCS589854:LDI589854 LMO589854:LNE589854 LWK589854:LXA589854 MGG589854:MGW589854 MQC589854:MQS589854 MZY589854:NAO589854 NJU589854:NKK589854 NTQ589854:NUG589854 ODM589854:OEC589854 ONI589854:ONY589854 OXE589854:OXU589854 PHA589854:PHQ589854 PQW589854:PRM589854 QAS589854:QBI589854 QKO589854:QLE589854 QUK589854:QVA589854 REG589854:REW589854 ROC589854:ROS589854 RXY589854:RYO589854 SHU589854:SIK589854 SRQ589854:SSG589854 TBM589854:TCC589854 TLI589854:TLY589854 TVE589854:TVU589854 UFA589854:UFQ589854 UOW589854:UPM589854 UYS589854:UZI589854 VIO589854:VJE589854 VSK589854:VTA589854 WCG589854:WCW589854 WMC589854:WMS589854 WVY589854:WWO589854 JM655390:KC655390 TI655390:TY655390 ADE655390:ADU655390 ANA655390:ANQ655390 AWW655390:AXM655390 BGS655390:BHI655390 BQO655390:BRE655390 CAK655390:CBA655390 CKG655390:CKW655390 CUC655390:CUS655390 DDY655390:DEO655390 DNU655390:DOK655390 DXQ655390:DYG655390 EHM655390:EIC655390 ERI655390:ERY655390 FBE655390:FBU655390 FLA655390:FLQ655390 FUW655390:FVM655390 GES655390:GFI655390 GOO655390:GPE655390 GYK655390:GZA655390 HIG655390:HIW655390 HSC655390:HSS655390 IBY655390:ICO655390 ILU655390:IMK655390 IVQ655390:IWG655390 JFM655390:JGC655390 JPI655390:JPY655390 JZE655390:JZU655390 KJA655390:KJQ655390 KSW655390:KTM655390 LCS655390:LDI655390 LMO655390:LNE655390 LWK655390:LXA655390 MGG655390:MGW655390 MQC655390:MQS655390 MZY655390:NAO655390 NJU655390:NKK655390 NTQ655390:NUG655390 ODM655390:OEC655390 ONI655390:ONY655390 OXE655390:OXU655390 PHA655390:PHQ655390 PQW655390:PRM655390 QAS655390:QBI655390 QKO655390:QLE655390 QUK655390:QVA655390 REG655390:REW655390 ROC655390:ROS655390 RXY655390:RYO655390 SHU655390:SIK655390 SRQ655390:SSG655390 TBM655390:TCC655390 TLI655390:TLY655390 TVE655390:TVU655390 UFA655390:UFQ655390 UOW655390:UPM655390 UYS655390:UZI655390 VIO655390:VJE655390 VSK655390:VTA655390 WCG655390:WCW655390 WMC655390:WMS655390 WVY655390:WWO655390 JM720926:KC720926 TI720926:TY720926 ADE720926:ADU720926 ANA720926:ANQ720926 AWW720926:AXM720926 BGS720926:BHI720926 BQO720926:BRE720926 CAK720926:CBA720926 CKG720926:CKW720926 CUC720926:CUS720926 DDY720926:DEO720926 DNU720926:DOK720926 DXQ720926:DYG720926 EHM720926:EIC720926 ERI720926:ERY720926 FBE720926:FBU720926 FLA720926:FLQ720926 FUW720926:FVM720926 GES720926:GFI720926 GOO720926:GPE720926 GYK720926:GZA720926 HIG720926:HIW720926 HSC720926:HSS720926 IBY720926:ICO720926 ILU720926:IMK720926 IVQ720926:IWG720926 JFM720926:JGC720926 JPI720926:JPY720926 JZE720926:JZU720926 KJA720926:KJQ720926 KSW720926:KTM720926 LCS720926:LDI720926 LMO720926:LNE720926 LWK720926:LXA720926 MGG720926:MGW720926 MQC720926:MQS720926 MZY720926:NAO720926 NJU720926:NKK720926 NTQ720926:NUG720926 ODM720926:OEC720926 ONI720926:ONY720926 OXE720926:OXU720926 PHA720926:PHQ720926 PQW720926:PRM720926 QAS720926:QBI720926 QKO720926:QLE720926 QUK720926:QVA720926 REG720926:REW720926 ROC720926:ROS720926 RXY720926:RYO720926 SHU720926:SIK720926 SRQ720926:SSG720926 TBM720926:TCC720926 TLI720926:TLY720926 TVE720926:TVU720926 UFA720926:UFQ720926 UOW720926:UPM720926 UYS720926:UZI720926 VIO720926:VJE720926 VSK720926:VTA720926 WCG720926:WCW720926 WMC720926:WMS720926 WVY720926:WWO720926 JM786462:KC786462 TI786462:TY786462 ADE786462:ADU786462 ANA786462:ANQ786462 AWW786462:AXM786462 BGS786462:BHI786462 BQO786462:BRE786462 CAK786462:CBA786462 CKG786462:CKW786462 CUC786462:CUS786462 DDY786462:DEO786462 DNU786462:DOK786462 DXQ786462:DYG786462 EHM786462:EIC786462 ERI786462:ERY786462 FBE786462:FBU786462 FLA786462:FLQ786462 FUW786462:FVM786462 GES786462:GFI786462 GOO786462:GPE786462 GYK786462:GZA786462 HIG786462:HIW786462 HSC786462:HSS786462 IBY786462:ICO786462 ILU786462:IMK786462 IVQ786462:IWG786462 JFM786462:JGC786462 JPI786462:JPY786462 JZE786462:JZU786462 KJA786462:KJQ786462 KSW786462:KTM786462 LCS786462:LDI786462 LMO786462:LNE786462 LWK786462:LXA786462 MGG786462:MGW786462 MQC786462:MQS786462 MZY786462:NAO786462 NJU786462:NKK786462 NTQ786462:NUG786462 ODM786462:OEC786462 ONI786462:ONY786462 OXE786462:OXU786462 PHA786462:PHQ786462 PQW786462:PRM786462 QAS786462:QBI786462 QKO786462:QLE786462 QUK786462:QVA786462 REG786462:REW786462 ROC786462:ROS786462 RXY786462:RYO786462 SHU786462:SIK786462 SRQ786462:SSG786462 TBM786462:TCC786462 TLI786462:TLY786462 TVE786462:TVU786462 UFA786462:UFQ786462 UOW786462:UPM786462 UYS786462:UZI786462 VIO786462:VJE786462 VSK786462:VTA786462 WCG786462:WCW786462 WMC786462:WMS786462 WVY786462:WWO786462 JM851998:KC851998 TI851998:TY851998 ADE851998:ADU851998 ANA851998:ANQ851998 AWW851998:AXM851998 BGS851998:BHI851998 BQO851998:BRE851998 CAK851998:CBA851998 CKG851998:CKW851998 CUC851998:CUS851998 DDY851998:DEO851998 DNU851998:DOK851998 DXQ851998:DYG851998 EHM851998:EIC851998 ERI851998:ERY851998 FBE851998:FBU851998 FLA851998:FLQ851998 FUW851998:FVM851998 GES851998:GFI851998 GOO851998:GPE851998 GYK851998:GZA851998 HIG851998:HIW851998 HSC851998:HSS851998 IBY851998:ICO851998 ILU851998:IMK851998 IVQ851998:IWG851998 JFM851998:JGC851998 JPI851998:JPY851998 JZE851998:JZU851998 KJA851998:KJQ851998 KSW851998:KTM851998 LCS851998:LDI851998 LMO851998:LNE851998 LWK851998:LXA851998 MGG851998:MGW851998 MQC851998:MQS851998 MZY851998:NAO851998 NJU851998:NKK851998 NTQ851998:NUG851998 ODM851998:OEC851998 ONI851998:ONY851998 OXE851998:OXU851998 PHA851998:PHQ851998 PQW851998:PRM851998 QAS851998:QBI851998 QKO851998:QLE851998 QUK851998:QVA851998 REG851998:REW851998 ROC851998:ROS851998 RXY851998:RYO851998 SHU851998:SIK851998 SRQ851998:SSG851998 TBM851998:TCC851998 TLI851998:TLY851998 TVE851998:TVU851998 UFA851998:UFQ851998 UOW851998:UPM851998 UYS851998:UZI851998 VIO851998:VJE851998 VSK851998:VTA851998 WCG851998:WCW851998 WMC851998:WMS851998 WVY851998:WWO851998 JM917534:KC917534 TI917534:TY917534 ADE917534:ADU917534 ANA917534:ANQ917534 AWW917534:AXM917534 BGS917534:BHI917534 BQO917534:BRE917534 CAK917534:CBA917534 CKG917534:CKW917534 CUC917534:CUS917534 DDY917534:DEO917534 DNU917534:DOK917534 DXQ917534:DYG917534 EHM917534:EIC917534 ERI917534:ERY917534 FBE917534:FBU917534 FLA917534:FLQ917534 FUW917534:FVM917534 GES917534:GFI917534 GOO917534:GPE917534 GYK917534:GZA917534 HIG917534:HIW917534 HSC917534:HSS917534 IBY917534:ICO917534 ILU917534:IMK917534 IVQ917534:IWG917534 JFM917534:JGC917534 JPI917534:JPY917534 JZE917534:JZU917534 KJA917534:KJQ917534 KSW917534:KTM917534 LCS917534:LDI917534 LMO917534:LNE917534 LWK917534:LXA917534 MGG917534:MGW917534 MQC917534:MQS917534 MZY917534:NAO917534 NJU917534:NKK917534 NTQ917534:NUG917534 ODM917534:OEC917534 ONI917534:ONY917534 OXE917534:OXU917534 PHA917534:PHQ917534 PQW917534:PRM917534 QAS917534:QBI917534 QKO917534:QLE917534 QUK917534:QVA917534 REG917534:REW917534 ROC917534:ROS917534 RXY917534:RYO917534 SHU917534:SIK917534 SRQ917534:SSG917534 TBM917534:TCC917534 TLI917534:TLY917534 TVE917534:TVU917534 UFA917534:UFQ917534 UOW917534:UPM917534 UYS917534:UZI917534 VIO917534:VJE917534 VSK917534:VTA917534 WCG917534:WCW917534 WMC917534:WMS917534 WVY917534:WWO917534 JM983070:KC983070 TI983070:TY983070 ADE983070:ADU983070 ANA983070:ANQ983070 AWW983070:AXM983070 BGS983070:BHI983070 BQO983070:BRE983070 CAK983070:CBA983070 CKG983070:CKW983070 CUC983070:CUS983070 DDY983070:DEO983070 DNU983070:DOK983070 DXQ983070:DYG983070 EHM983070:EIC983070 ERI983070:ERY983070 FBE983070:FBU983070 FLA983070:FLQ983070 FUW983070:FVM983070 GES983070:GFI983070 GOO983070:GPE983070 GYK983070:GZA983070 HIG983070:HIW983070 HSC983070:HSS983070 IBY983070:ICO983070 ILU983070:IMK983070 IVQ983070:IWG983070 JFM983070:JGC983070 JPI983070:JPY983070 JZE983070:JZU983070 KJA983070:KJQ983070 KSW983070:KTM983070 LCS983070:LDI983070 LMO983070:LNE983070 LWK983070:LXA983070 MGG983070:MGW983070 MQC983070:MQS983070 MZY983070:NAO983070 NJU983070:NKK983070 NTQ983070:NUG983070 ODM983070:OEC983070 ONI983070:ONY983070 OXE983070:OXU983070 PHA983070:PHQ983070 PQW983070:PRM983070 QAS983070:QBI983070 QKO983070:QLE983070 QUK983070:QVA983070 REG983070:REW983070 ROC983070:ROS983070 RXY983070:RYO983070 SHU983070:SIK983070 SRQ983070:SSG983070 TBM983070:TCC983070 TLI983070:TLY983070 TVE983070:TVU983070 UFA983070:UFQ983070 UOW983070:UPM983070 UYS983070:UZI983070 VIO983070:VJE983070 VSK983070:VTA983070 WCG983070:WCW983070 WMC983070:WMS983070 L34:AN34 L983070:AN983070 L917534:AN917534 L851998:AN851998 L786462:AN786462 L720926:AN720926 L655390:AN655390 L589854:AN589854 L524318:AN524318 L458782:AN458782 L393246:AN393246 L327710:AN327710 L262174:AN262174 L196638:AN196638 L131102:AN131102 L65566:AN65566"/>
    <dataValidation allowBlank="1" prompt="Для выбора выполните двойной щелчок левой клавиши мыши по соответствующей ячейке." sqref="JM65567:KC65570 TI65567:TY65570 ADE65567:ADU65570 ANA65567:ANQ65570 AWW65567:AXM65570 BGS65567:BHI65570 BQO65567:BRE65570 CAK65567:CBA65570 CKG65567:CKW65570 CUC65567:CUS65570 DDY65567:DEO65570 DNU65567:DOK65570 DXQ65567:DYG65570 EHM65567:EIC65570 ERI65567:ERY65570 FBE65567:FBU65570 FLA65567:FLQ65570 FUW65567:FVM65570 GES65567:GFI65570 GOO65567:GPE65570 GYK65567:GZA65570 HIG65567:HIW65570 HSC65567:HSS65570 IBY65567:ICO65570 ILU65567:IMK65570 IVQ65567:IWG65570 JFM65567:JGC65570 JPI65567:JPY65570 JZE65567:JZU65570 KJA65567:KJQ65570 KSW65567:KTM65570 LCS65567:LDI65570 LMO65567:LNE65570 LWK65567:LXA65570 MGG65567:MGW65570 MQC65567:MQS65570 MZY65567:NAO65570 NJU65567:NKK65570 NTQ65567:NUG65570 ODM65567:OEC65570 ONI65567:ONY65570 OXE65567:OXU65570 PHA65567:PHQ65570 PQW65567:PRM65570 QAS65567:QBI65570 QKO65567:QLE65570 QUK65567:QVA65570 REG65567:REW65570 ROC65567:ROS65570 RXY65567:RYO65570 SHU65567:SIK65570 SRQ65567:SSG65570 TBM65567:TCC65570 TLI65567:TLY65570 TVE65567:TVU65570 UFA65567:UFQ65570 UOW65567:UPM65570 UYS65567:UZI65570 VIO65567:VJE65570 VSK65567:VTA65570 WCG65567:WCW65570 WMC65567:WMS65570 WVY65567:WWO65570 JM131103:KC131106 TI131103:TY131106 ADE131103:ADU131106 ANA131103:ANQ131106 AWW131103:AXM131106 BGS131103:BHI131106 BQO131103:BRE131106 CAK131103:CBA131106 CKG131103:CKW131106 CUC131103:CUS131106 DDY131103:DEO131106 DNU131103:DOK131106 DXQ131103:DYG131106 EHM131103:EIC131106 ERI131103:ERY131106 FBE131103:FBU131106 FLA131103:FLQ131106 FUW131103:FVM131106 GES131103:GFI131106 GOO131103:GPE131106 GYK131103:GZA131106 HIG131103:HIW131106 HSC131103:HSS131106 IBY131103:ICO131106 ILU131103:IMK131106 IVQ131103:IWG131106 JFM131103:JGC131106 JPI131103:JPY131106 JZE131103:JZU131106 KJA131103:KJQ131106 KSW131103:KTM131106 LCS131103:LDI131106 LMO131103:LNE131106 LWK131103:LXA131106 MGG131103:MGW131106 MQC131103:MQS131106 MZY131103:NAO131106 NJU131103:NKK131106 NTQ131103:NUG131106 ODM131103:OEC131106 ONI131103:ONY131106 OXE131103:OXU131106 PHA131103:PHQ131106 PQW131103:PRM131106 QAS131103:QBI131106 QKO131103:QLE131106 QUK131103:QVA131106 REG131103:REW131106 ROC131103:ROS131106 RXY131103:RYO131106 SHU131103:SIK131106 SRQ131103:SSG131106 TBM131103:TCC131106 TLI131103:TLY131106 TVE131103:TVU131106 UFA131103:UFQ131106 UOW131103:UPM131106 UYS131103:UZI131106 VIO131103:VJE131106 VSK131103:VTA131106 WCG131103:WCW131106 WMC131103:WMS131106 WVY131103:WWO131106 JM196639:KC196642 TI196639:TY196642 ADE196639:ADU196642 ANA196639:ANQ196642 AWW196639:AXM196642 BGS196639:BHI196642 BQO196639:BRE196642 CAK196639:CBA196642 CKG196639:CKW196642 CUC196639:CUS196642 DDY196639:DEO196642 DNU196639:DOK196642 DXQ196639:DYG196642 EHM196639:EIC196642 ERI196639:ERY196642 FBE196639:FBU196642 FLA196639:FLQ196642 FUW196639:FVM196642 GES196639:GFI196642 GOO196639:GPE196642 GYK196639:GZA196642 HIG196639:HIW196642 HSC196639:HSS196642 IBY196639:ICO196642 ILU196639:IMK196642 IVQ196639:IWG196642 JFM196639:JGC196642 JPI196639:JPY196642 JZE196639:JZU196642 KJA196639:KJQ196642 KSW196639:KTM196642 LCS196639:LDI196642 LMO196639:LNE196642 LWK196639:LXA196642 MGG196639:MGW196642 MQC196639:MQS196642 MZY196639:NAO196642 NJU196639:NKK196642 NTQ196639:NUG196642 ODM196639:OEC196642 ONI196639:ONY196642 OXE196639:OXU196642 PHA196639:PHQ196642 PQW196639:PRM196642 QAS196639:QBI196642 QKO196639:QLE196642 QUK196639:QVA196642 REG196639:REW196642 ROC196639:ROS196642 RXY196639:RYO196642 SHU196639:SIK196642 SRQ196639:SSG196642 TBM196639:TCC196642 TLI196639:TLY196642 TVE196639:TVU196642 UFA196639:UFQ196642 UOW196639:UPM196642 UYS196639:UZI196642 VIO196639:VJE196642 VSK196639:VTA196642 WCG196639:WCW196642 WMC196639:WMS196642 WVY196639:WWO196642 JM262175:KC262178 TI262175:TY262178 ADE262175:ADU262178 ANA262175:ANQ262178 AWW262175:AXM262178 BGS262175:BHI262178 BQO262175:BRE262178 CAK262175:CBA262178 CKG262175:CKW262178 CUC262175:CUS262178 DDY262175:DEO262178 DNU262175:DOK262178 DXQ262175:DYG262178 EHM262175:EIC262178 ERI262175:ERY262178 FBE262175:FBU262178 FLA262175:FLQ262178 FUW262175:FVM262178 GES262175:GFI262178 GOO262175:GPE262178 GYK262175:GZA262178 HIG262175:HIW262178 HSC262175:HSS262178 IBY262175:ICO262178 ILU262175:IMK262178 IVQ262175:IWG262178 JFM262175:JGC262178 JPI262175:JPY262178 JZE262175:JZU262178 KJA262175:KJQ262178 KSW262175:KTM262178 LCS262175:LDI262178 LMO262175:LNE262178 LWK262175:LXA262178 MGG262175:MGW262178 MQC262175:MQS262178 MZY262175:NAO262178 NJU262175:NKK262178 NTQ262175:NUG262178 ODM262175:OEC262178 ONI262175:ONY262178 OXE262175:OXU262178 PHA262175:PHQ262178 PQW262175:PRM262178 QAS262175:QBI262178 QKO262175:QLE262178 QUK262175:QVA262178 REG262175:REW262178 ROC262175:ROS262178 RXY262175:RYO262178 SHU262175:SIK262178 SRQ262175:SSG262178 TBM262175:TCC262178 TLI262175:TLY262178 TVE262175:TVU262178 UFA262175:UFQ262178 UOW262175:UPM262178 UYS262175:UZI262178 VIO262175:VJE262178 VSK262175:VTA262178 WCG262175:WCW262178 WMC262175:WMS262178 WVY262175:WWO262178 JM327711:KC327714 TI327711:TY327714 ADE327711:ADU327714 ANA327711:ANQ327714 AWW327711:AXM327714 BGS327711:BHI327714 BQO327711:BRE327714 CAK327711:CBA327714 CKG327711:CKW327714 CUC327711:CUS327714 DDY327711:DEO327714 DNU327711:DOK327714 DXQ327711:DYG327714 EHM327711:EIC327714 ERI327711:ERY327714 FBE327711:FBU327714 FLA327711:FLQ327714 FUW327711:FVM327714 GES327711:GFI327714 GOO327711:GPE327714 GYK327711:GZA327714 HIG327711:HIW327714 HSC327711:HSS327714 IBY327711:ICO327714 ILU327711:IMK327714 IVQ327711:IWG327714 JFM327711:JGC327714 JPI327711:JPY327714 JZE327711:JZU327714 KJA327711:KJQ327714 KSW327711:KTM327714 LCS327711:LDI327714 LMO327711:LNE327714 LWK327711:LXA327714 MGG327711:MGW327714 MQC327711:MQS327714 MZY327711:NAO327714 NJU327711:NKK327714 NTQ327711:NUG327714 ODM327711:OEC327714 ONI327711:ONY327714 OXE327711:OXU327714 PHA327711:PHQ327714 PQW327711:PRM327714 QAS327711:QBI327714 QKO327711:QLE327714 QUK327711:QVA327714 REG327711:REW327714 ROC327711:ROS327714 RXY327711:RYO327714 SHU327711:SIK327714 SRQ327711:SSG327714 TBM327711:TCC327714 TLI327711:TLY327714 TVE327711:TVU327714 UFA327711:UFQ327714 UOW327711:UPM327714 UYS327711:UZI327714 VIO327711:VJE327714 VSK327711:VTA327714 WCG327711:WCW327714 WMC327711:WMS327714 WVY327711:WWO327714 JM393247:KC393250 TI393247:TY393250 ADE393247:ADU393250 ANA393247:ANQ393250 AWW393247:AXM393250 BGS393247:BHI393250 BQO393247:BRE393250 CAK393247:CBA393250 CKG393247:CKW393250 CUC393247:CUS393250 DDY393247:DEO393250 DNU393247:DOK393250 DXQ393247:DYG393250 EHM393247:EIC393250 ERI393247:ERY393250 FBE393247:FBU393250 FLA393247:FLQ393250 FUW393247:FVM393250 GES393247:GFI393250 GOO393247:GPE393250 GYK393247:GZA393250 HIG393247:HIW393250 HSC393247:HSS393250 IBY393247:ICO393250 ILU393247:IMK393250 IVQ393247:IWG393250 JFM393247:JGC393250 JPI393247:JPY393250 JZE393247:JZU393250 KJA393247:KJQ393250 KSW393247:KTM393250 LCS393247:LDI393250 LMO393247:LNE393250 LWK393247:LXA393250 MGG393247:MGW393250 MQC393247:MQS393250 MZY393247:NAO393250 NJU393247:NKK393250 NTQ393247:NUG393250 ODM393247:OEC393250 ONI393247:ONY393250 OXE393247:OXU393250 PHA393247:PHQ393250 PQW393247:PRM393250 QAS393247:QBI393250 QKO393247:QLE393250 QUK393247:QVA393250 REG393247:REW393250 ROC393247:ROS393250 RXY393247:RYO393250 SHU393247:SIK393250 SRQ393247:SSG393250 TBM393247:TCC393250 TLI393247:TLY393250 TVE393247:TVU393250 UFA393247:UFQ393250 UOW393247:UPM393250 UYS393247:UZI393250 VIO393247:VJE393250 VSK393247:VTA393250 WCG393247:WCW393250 WMC393247:WMS393250 WVY393247:WWO393250 JM458783:KC458786 TI458783:TY458786 ADE458783:ADU458786 ANA458783:ANQ458786 AWW458783:AXM458786 BGS458783:BHI458786 BQO458783:BRE458786 CAK458783:CBA458786 CKG458783:CKW458786 CUC458783:CUS458786 DDY458783:DEO458786 DNU458783:DOK458786 DXQ458783:DYG458786 EHM458783:EIC458786 ERI458783:ERY458786 FBE458783:FBU458786 FLA458783:FLQ458786 FUW458783:FVM458786 GES458783:GFI458786 GOO458783:GPE458786 GYK458783:GZA458786 HIG458783:HIW458786 HSC458783:HSS458786 IBY458783:ICO458786 ILU458783:IMK458786 IVQ458783:IWG458786 JFM458783:JGC458786 JPI458783:JPY458786 JZE458783:JZU458786 KJA458783:KJQ458786 KSW458783:KTM458786 LCS458783:LDI458786 LMO458783:LNE458786 LWK458783:LXA458786 MGG458783:MGW458786 MQC458783:MQS458786 MZY458783:NAO458786 NJU458783:NKK458786 NTQ458783:NUG458786 ODM458783:OEC458786 ONI458783:ONY458786 OXE458783:OXU458786 PHA458783:PHQ458786 PQW458783:PRM458786 QAS458783:QBI458786 QKO458783:QLE458786 QUK458783:QVA458786 REG458783:REW458786 ROC458783:ROS458786 RXY458783:RYO458786 SHU458783:SIK458786 SRQ458783:SSG458786 TBM458783:TCC458786 TLI458783:TLY458786 TVE458783:TVU458786 UFA458783:UFQ458786 UOW458783:UPM458786 UYS458783:UZI458786 VIO458783:VJE458786 VSK458783:VTA458786 WCG458783:WCW458786 WMC458783:WMS458786 WVY458783:WWO458786 JM524319:KC524322 TI524319:TY524322 ADE524319:ADU524322 ANA524319:ANQ524322 AWW524319:AXM524322 BGS524319:BHI524322 BQO524319:BRE524322 CAK524319:CBA524322 CKG524319:CKW524322 CUC524319:CUS524322 DDY524319:DEO524322 DNU524319:DOK524322 DXQ524319:DYG524322 EHM524319:EIC524322 ERI524319:ERY524322 FBE524319:FBU524322 FLA524319:FLQ524322 FUW524319:FVM524322 GES524319:GFI524322 GOO524319:GPE524322 GYK524319:GZA524322 HIG524319:HIW524322 HSC524319:HSS524322 IBY524319:ICO524322 ILU524319:IMK524322 IVQ524319:IWG524322 JFM524319:JGC524322 JPI524319:JPY524322 JZE524319:JZU524322 KJA524319:KJQ524322 KSW524319:KTM524322 LCS524319:LDI524322 LMO524319:LNE524322 LWK524319:LXA524322 MGG524319:MGW524322 MQC524319:MQS524322 MZY524319:NAO524322 NJU524319:NKK524322 NTQ524319:NUG524322 ODM524319:OEC524322 ONI524319:ONY524322 OXE524319:OXU524322 PHA524319:PHQ524322 PQW524319:PRM524322 QAS524319:QBI524322 QKO524319:QLE524322 QUK524319:QVA524322 REG524319:REW524322 ROC524319:ROS524322 RXY524319:RYO524322 SHU524319:SIK524322 SRQ524319:SSG524322 TBM524319:TCC524322 TLI524319:TLY524322 TVE524319:TVU524322 UFA524319:UFQ524322 UOW524319:UPM524322 UYS524319:UZI524322 VIO524319:VJE524322 VSK524319:VTA524322 WCG524319:WCW524322 WMC524319:WMS524322 WVY524319:WWO524322 JM589855:KC589858 TI589855:TY589858 ADE589855:ADU589858 ANA589855:ANQ589858 AWW589855:AXM589858 BGS589855:BHI589858 BQO589855:BRE589858 CAK589855:CBA589858 CKG589855:CKW589858 CUC589855:CUS589858 DDY589855:DEO589858 DNU589855:DOK589858 DXQ589855:DYG589858 EHM589855:EIC589858 ERI589855:ERY589858 FBE589855:FBU589858 FLA589855:FLQ589858 FUW589855:FVM589858 GES589855:GFI589858 GOO589855:GPE589858 GYK589855:GZA589858 HIG589855:HIW589858 HSC589855:HSS589858 IBY589855:ICO589858 ILU589855:IMK589858 IVQ589855:IWG589858 JFM589855:JGC589858 JPI589855:JPY589858 JZE589855:JZU589858 KJA589855:KJQ589858 KSW589855:KTM589858 LCS589855:LDI589858 LMO589855:LNE589858 LWK589855:LXA589858 MGG589855:MGW589858 MQC589855:MQS589858 MZY589855:NAO589858 NJU589855:NKK589858 NTQ589855:NUG589858 ODM589855:OEC589858 ONI589855:ONY589858 OXE589855:OXU589858 PHA589855:PHQ589858 PQW589855:PRM589858 QAS589855:QBI589858 QKO589855:QLE589858 QUK589855:QVA589858 REG589855:REW589858 ROC589855:ROS589858 RXY589855:RYO589858 SHU589855:SIK589858 SRQ589855:SSG589858 TBM589855:TCC589858 TLI589855:TLY589858 TVE589855:TVU589858 UFA589855:UFQ589858 UOW589855:UPM589858 UYS589855:UZI589858 VIO589855:VJE589858 VSK589855:VTA589858 WCG589855:WCW589858 WMC589855:WMS589858 WVY589855:WWO589858 JM655391:KC655394 TI655391:TY655394 ADE655391:ADU655394 ANA655391:ANQ655394 AWW655391:AXM655394 BGS655391:BHI655394 BQO655391:BRE655394 CAK655391:CBA655394 CKG655391:CKW655394 CUC655391:CUS655394 DDY655391:DEO655394 DNU655391:DOK655394 DXQ655391:DYG655394 EHM655391:EIC655394 ERI655391:ERY655394 FBE655391:FBU655394 FLA655391:FLQ655394 FUW655391:FVM655394 GES655391:GFI655394 GOO655391:GPE655394 GYK655391:GZA655394 HIG655391:HIW655394 HSC655391:HSS655394 IBY655391:ICO655394 ILU655391:IMK655394 IVQ655391:IWG655394 JFM655391:JGC655394 JPI655391:JPY655394 JZE655391:JZU655394 KJA655391:KJQ655394 KSW655391:KTM655394 LCS655391:LDI655394 LMO655391:LNE655394 LWK655391:LXA655394 MGG655391:MGW655394 MQC655391:MQS655394 MZY655391:NAO655394 NJU655391:NKK655394 NTQ655391:NUG655394 ODM655391:OEC655394 ONI655391:ONY655394 OXE655391:OXU655394 PHA655391:PHQ655394 PQW655391:PRM655394 QAS655391:QBI655394 QKO655391:QLE655394 QUK655391:QVA655394 REG655391:REW655394 ROC655391:ROS655394 RXY655391:RYO655394 SHU655391:SIK655394 SRQ655391:SSG655394 TBM655391:TCC655394 TLI655391:TLY655394 TVE655391:TVU655394 UFA655391:UFQ655394 UOW655391:UPM655394 UYS655391:UZI655394 VIO655391:VJE655394 VSK655391:VTA655394 WCG655391:WCW655394 WMC655391:WMS655394 WVY655391:WWO655394 JM720927:KC720930 TI720927:TY720930 ADE720927:ADU720930 ANA720927:ANQ720930 AWW720927:AXM720930 BGS720927:BHI720930 BQO720927:BRE720930 CAK720927:CBA720930 CKG720927:CKW720930 CUC720927:CUS720930 DDY720927:DEO720930 DNU720927:DOK720930 DXQ720927:DYG720930 EHM720927:EIC720930 ERI720927:ERY720930 FBE720927:FBU720930 FLA720927:FLQ720930 FUW720927:FVM720930 GES720927:GFI720930 GOO720927:GPE720930 GYK720927:GZA720930 HIG720927:HIW720930 HSC720927:HSS720930 IBY720927:ICO720930 ILU720927:IMK720930 IVQ720927:IWG720930 JFM720927:JGC720930 JPI720927:JPY720930 JZE720927:JZU720930 KJA720927:KJQ720930 KSW720927:KTM720930 LCS720927:LDI720930 LMO720927:LNE720930 LWK720927:LXA720930 MGG720927:MGW720930 MQC720927:MQS720930 MZY720927:NAO720930 NJU720927:NKK720930 NTQ720927:NUG720930 ODM720927:OEC720930 ONI720927:ONY720930 OXE720927:OXU720930 PHA720927:PHQ720930 PQW720927:PRM720930 QAS720927:QBI720930 QKO720927:QLE720930 QUK720927:QVA720930 REG720927:REW720930 ROC720927:ROS720930 RXY720927:RYO720930 SHU720927:SIK720930 SRQ720927:SSG720930 TBM720927:TCC720930 TLI720927:TLY720930 TVE720927:TVU720930 UFA720927:UFQ720930 UOW720927:UPM720930 UYS720927:UZI720930 VIO720927:VJE720930 VSK720927:VTA720930 WCG720927:WCW720930 WMC720927:WMS720930 WVY720927:WWO720930 JM786463:KC786466 TI786463:TY786466 ADE786463:ADU786466 ANA786463:ANQ786466 AWW786463:AXM786466 BGS786463:BHI786466 BQO786463:BRE786466 CAK786463:CBA786466 CKG786463:CKW786466 CUC786463:CUS786466 DDY786463:DEO786466 DNU786463:DOK786466 DXQ786463:DYG786466 EHM786463:EIC786466 ERI786463:ERY786466 FBE786463:FBU786466 FLA786463:FLQ786466 FUW786463:FVM786466 GES786463:GFI786466 GOO786463:GPE786466 GYK786463:GZA786466 HIG786463:HIW786466 HSC786463:HSS786466 IBY786463:ICO786466 ILU786463:IMK786466 IVQ786463:IWG786466 JFM786463:JGC786466 JPI786463:JPY786466 JZE786463:JZU786466 KJA786463:KJQ786466 KSW786463:KTM786466 LCS786463:LDI786466 LMO786463:LNE786466 LWK786463:LXA786466 MGG786463:MGW786466 MQC786463:MQS786466 MZY786463:NAO786466 NJU786463:NKK786466 NTQ786463:NUG786466 ODM786463:OEC786466 ONI786463:ONY786466 OXE786463:OXU786466 PHA786463:PHQ786466 PQW786463:PRM786466 QAS786463:QBI786466 QKO786463:QLE786466 QUK786463:QVA786466 REG786463:REW786466 ROC786463:ROS786466 RXY786463:RYO786466 SHU786463:SIK786466 SRQ786463:SSG786466 TBM786463:TCC786466 TLI786463:TLY786466 TVE786463:TVU786466 UFA786463:UFQ786466 UOW786463:UPM786466 UYS786463:UZI786466 VIO786463:VJE786466 VSK786463:VTA786466 WCG786463:WCW786466 WMC786463:WMS786466 WVY786463:WWO786466 JM851999:KC852002 TI851999:TY852002 ADE851999:ADU852002 ANA851999:ANQ852002 AWW851999:AXM852002 BGS851999:BHI852002 BQO851999:BRE852002 CAK851999:CBA852002 CKG851999:CKW852002 CUC851999:CUS852002 DDY851999:DEO852002 DNU851999:DOK852002 DXQ851999:DYG852002 EHM851999:EIC852002 ERI851999:ERY852002 FBE851999:FBU852002 FLA851999:FLQ852002 FUW851999:FVM852002 GES851999:GFI852002 GOO851999:GPE852002 GYK851999:GZA852002 HIG851999:HIW852002 HSC851999:HSS852002 IBY851999:ICO852002 ILU851999:IMK852002 IVQ851999:IWG852002 JFM851999:JGC852002 JPI851999:JPY852002 JZE851999:JZU852002 KJA851999:KJQ852002 KSW851999:KTM852002 LCS851999:LDI852002 LMO851999:LNE852002 LWK851999:LXA852002 MGG851999:MGW852002 MQC851999:MQS852002 MZY851999:NAO852002 NJU851999:NKK852002 NTQ851999:NUG852002 ODM851999:OEC852002 ONI851999:ONY852002 OXE851999:OXU852002 PHA851999:PHQ852002 PQW851999:PRM852002 QAS851999:QBI852002 QKO851999:QLE852002 QUK851999:QVA852002 REG851999:REW852002 ROC851999:ROS852002 RXY851999:RYO852002 SHU851999:SIK852002 SRQ851999:SSG852002 TBM851999:TCC852002 TLI851999:TLY852002 TVE851999:TVU852002 UFA851999:UFQ852002 UOW851999:UPM852002 UYS851999:UZI852002 VIO851999:VJE852002 VSK851999:VTA852002 WCG851999:WCW852002 WMC851999:WMS852002 WVY851999:WWO852002 JM917535:KC917538 TI917535:TY917538 ADE917535:ADU917538 ANA917535:ANQ917538 AWW917535:AXM917538 BGS917535:BHI917538 BQO917535:BRE917538 CAK917535:CBA917538 CKG917535:CKW917538 CUC917535:CUS917538 DDY917535:DEO917538 DNU917535:DOK917538 DXQ917535:DYG917538 EHM917535:EIC917538 ERI917535:ERY917538 FBE917535:FBU917538 FLA917535:FLQ917538 FUW917535:FVM917538 GES917535:GFI917538 GOO917535:GPE917538 GYK917535:GZA917538 HIG917535:HIW917538 HSC917535:HSS917538 IBY917535:ICO917538 ILU917535:IMK917538 IVQ917535:IWG917538 JFM917535:JGC917538 JPI917535:JPY917538 JZE917535:JZU917538 KJA917535:KJQ917538 KSW917535:KTM917538 LCS917535:LDI917538 LMO917535:LNE917538 LWK917535:LXA917538 MGG917535:MGW917538 MQC917535:MQS917538 MZY917535:NAO917538 NJU917535:NKK917538 NTQ917535:NUG917538 ODM917535:OEC917538 ONI917535:ONY917538 OXE917535:OXU917538 PHA917535:PHQ917538 PQW917535:PRM917538 QAS917535:QBI917538 QKO917535:QLE917538 QUK917535:QVA917538 REG917535:REW917538 ROC917535:ROS917538 RXY917535:RYO917538 SHU917535:SIK917538 SRQ917535:SSG917538 TBM917535:TCC917538 TLI917535:TLY917538 TVE917535:TVU917538 UFA917535:UFQ917538 UOW917535:UPM917538 UYS917535:UZI917538 VIO917535:VJE917538 VSK917535:VTA917538 WCG917535:WCW917538 WMC917535:WMS917538 WVY917535:WWO917538 JM983071:KC983074 TI983071:TY983074 ADE983071:ADU983074 ANA983071:ANQ983074 AWW983071:AXM983074 BGS983071:BHI983074 BQO983071:BRE983074 CAK983071:CBA983074 CKG983071:CKW983074 CUC983071:CUS983074 DDY983071:DEO983074 DNU983071:DOK983074 DXQ983071:DYG983074 EHM983071:EIC983074 ERI983071:ERY983074 FBE983071:FBU983074 FLA983071:FLQ983074 FUW983071:FVM983074 GES983071:GFI983074 GOO983071:GPE983074 GYK983071:GZA983074 HIG983071:HIW983074 HSC983071:HSS983074 IBY983071:ICO983074 ILU983071:IMK983074 IVQ983071:IWG983074 JFM983071:JGC983074 JPI983071:JPY983074 JZE983071:JZU983074 KJA983071:KJQ983074 KSW983071:KTM983074 LCS983071:LDI983074 LMO983071:LNE983074 LWK983071:LXA983074 MGG983071:MGW983074 MQC983071:MQS983074 MZY983071:NAO983074 NJU983071:NKK983074 NTQ983071:NUG983074 ODM983071:OEC983074 ONI983071:ONY983074 OXE983071:OXU983074 PHA983071:PHQ983074 PQW983071:PRM983074 QAS983071:QBI983074 QKO983071:QLE983074 QUK983071:QVA983074 REG983071:REW983074 ROC983071:ROS983074 RXY983071:RYO983074 SHU983071:SIK983074 SRQ983071:SSG983074 TBM983071:TCC983074 TLI983071:TLY983074 TVE983071:TVU983074 UFA983071:UFQ983074 UOW983071:UPM983074 UYS983071:UZI983074 VIO983071:VJE983074 VSK983071:VTA983074 WCG983071:WCW983074 WMC983071:WMS983074 WVY983071:WWO983074 WVY983067:WWO983069 JM65563:KC65565 TI65563:TY65565 ADE65563:ADU65565 ANA65563:ANQ65565 AWW65563:AXM65565 BGS65563:BHI65565 BQO65563:BRE65565 CAK65563:CBA65565 CKG65563:CKW65565 CUC65563:CUS65565 DDY65563:DEO65565 DNU65563:DOK65565 DXQ65563:DYG65565 EHM65563:EIC65565 ERI65563:ERY65565 FBE65563:FBU65565 FLA65563:FLQ65565 FUW65563:FVM65565 GES65563:GFI65565 GOO65563:GPE65565 GYK65563:GZA65565 HIG65563:HIW65565 HSC65563:HSS65565 IBY65563:ICO65565 ILU65563:IMK65565 IVQ65563:IWG65565 JFM65563:JGC65565 JPI65563:JPY65565 JZE65563:JZU65565 KJA65563:KJQ65565 KSW65563:KTM65565 LCS65563:LDI65565 LMO65563:LNE65565 LWK65563:LXA65565 MGG65563:MGW65565 MQC65563:MQS65565 MZY65563:NAO65565 NJU65563:NKK65565 NTQ65563:NUG65565 ODM65563:OEC65565 ONI65563:ONY65565 OXE65563:OXU65565 PHA65563:PHQ65565 PQW65563:PRM65565 QAS65563:QBI65565 QKO65563:QLE65565 QUK65563:QVA65565 REG65563:REW65565 ROC65563:ROS65565 RXY65563:RYO65565 SHU65563:SIK65565 SRQ65563:SSG65565 TBM65563:TCC65565 TLI65563:TLY65565 TVE65563:TVU65565 UFA65563:UFQ65565 UOW65563:UPM65565 UYS65563:UZI65565 VIO65563:VJE65565 VSK65563:VTA65565 WCG65563:WCW65565 WMC65563:WMS65565 WVY65563:WWO65565 JM131099:KC131101 TI131099:TY131101 ADE131099:ADU131101 ANA131099:ANQ131101 AWW131099:AXM131101 BGS131099:BHI131101 BQO131099:BRE131101 CAK131099:CBA131101 CKG131099:CKW131101 CUC131099:CUS131101 DDY131099:DEO131101 DNU131099:DOK131101 DXQ131099:DYG131101 EHM131099:EIC131101 ERI131099:ERY131101 FBE131099:FBU131101 FLA131099:FLQ131101 FUW131099:FVM131101 GES131099:GFI131101 GOO131099:GPE131101 GYK131099:GZA131101 HIG131099:HIW131101 HSC131099:HSS131101 IBY131099:ICO131101 ILU131099:IMK131101 IVQ131099:IWG131101 JFM131099:JGC131101 JPI131099:JPY131101 JZE131099:JZU131101 KJA131099:KJQ131101 KSW131099:KTM131101 LCS131099:LDI131101 LMO131099:LNE131101 LWK131099:LXA131101 MGG131099:MGW131101 MQC131099:MQS131101 MZY131099:NAO131101 NJU131099:NKK131101 NTQ131099:NUG131101 ODM131099:OEC131101 ONI131099:ONY131101 OXE131099:OXU131101 PHA131099:PHQ131101 PQW131099:PRM131101 QAS131099:QBI131101 QKO131099:QLE131101 QUK131099:QVA131101 REG131099:REW131101 ROC131099:ROS131101 RXY131099:RYO131101 SHU131099:SIK131101 SRQ131099:SSG131101 TBM131099:TCC131101 TLI131099:TLY131101 TVE131099:TVU131101 UFA131099:UFQ131101 UOW131099:UPM131101 UYS131099:UZI131101 VIO131099:VJE131101 VSK131099:VTA131101 WCG131099:WCW131101 WMC131099:WMS131101 WVY131099:WWO131101 JM196635:KC196637 TI196635:TY196637 ADE196635:ADU196637 ANA196635:ANQ196637 AWW196635:AXM196637 BGS196635:BHI196637 BQO196635:BRE196637 CAK196635:CBA196637 CKG196635:CKW196637 CUC196635:CUS196637 DDY196635:DEO196637 DNU196635:DOK196637 DXQ196635:DYG196637 EHM196635:EIC196637 ERI196635:ERY196637 FBE196635:FBU196637 FLA196635:FLQ196637 FUW196635:FVM196637 GES196635:GFI196637 GOO196635:GPE196637 GYK196635:GZA196637 HIG196635:HIW196637 HSC196635:HSS196637 IBY196635:ICO196637 ILU196635:IMK196637 IVQ196635:IWG196637 JFM196635:JGC196637 JPI196635:JPY196637 JZE196635:JZU196637 KJA196635:KJQ196637 KSW196635:KTM196637 LCS196635:LDI196637 LMO196635:LNE196637 LWK196635:LXA196637 MGG196635:MGW196637 MQC196635:MQS196637 MZY196635:NAO196637 NJU196635:NKK196637 NTQ196635:NUG196637 ODM196635:OEC196637 ONI196635:ONY196637 OXE196635:OXU196637 PHA196635:PHQ196637 PQW196635:PRM196637 QAS196635:QBI196637 QKO196635:QLE196637 QUK196635:QVA196637 REG196635:REW196637 ROC196635:ROS196637 RXY196635:RYO196637 SHU196635:SIK196637 SRQ196635:SSG196637 TBM196635:TCC196637 TLI196635:TLY196637 TVE196635:TVU196637 UFA196635:UFQ196637 UOW196635:UPM196637 UYS196635:UZI196637 VIO196635:VJE196637 VSK196635:VTA196637 WCG196635:WCW196637 WMC196635:WMS196637 WVY196635:WWO196637 JM262171:KC262173 TI262171:TY262173 ADE262171:ADU262173 ANA262171:ANQ262173 AWW262171:AXM262173 BGS262171:BHI262173 BQO262171:BRE262173 CAK262171:CBA262173 CKG262171:CKW262173 CUC262171:CUS262173 DDY262171:DEO262173 DNU262171:DOK262173 DXQ262171:DYG262173 EHM262171:EIC262173 ERI262171:ERY262173 FBE262171:FBU262173 FLA262171:FLQ262173 FUW262171:FVM262173 GES262171:GFI262173 GOO262171:GPE262173 GYK262171:GZA262173 HIG262171:HIW262173 HSC262171:HSS262173 IBY262171:ICO262173 ILU262171:IMK262173 IVQ262171:IWG262173 JFM262171:JGC262173 JPI262171:JPY262173 JZE262171:JZU262173 KJA262171:KJQ262173 KSW262171:KTM262173 LCS262171:LDI262173 LMO262171:LNE262173 LWK262171:LXA262173 MGG262171:MGW262173 MQC262171:MQS262173 MZY262171:NAO262173 NJU262171:NKK262173 NTQ262171:NUG262173 ODM262171:OEC262173 ONI262171:ONY262173 OXE262171:OXU262173 PHA262171:PHQ262173 PQW262171:PRM262173 QAS262171:QBI262173 QKO262171:QLE262173 QUK262171:QVA262173 REG262171:REW262173 ROC262171:ROS262173 RXY262171:RYO262173 SHU262171:SIK262173 SRQ262171:SSG262173 TBM262171:TCC262173 TLI262171:TLY262173 TVE262171:TVU262173 UFA262171:UFQ262173 UOW262171:UPM262173 UYS262171:UZI262173 VIO262171:VJE262173 VSK262171:VTA262173 WCG262171:WCW262173 WMC262171:WMS262173 WVY262171:WWO262173 JM327707:KC327709 TI327707:TY327709 ADE327707:ADU327709 ANA327707:ANQ327709 AWW327707:AXM327709 BGS327707:BHI327709 BQO327707:BRE327709 CAK327707:CBA327709 CKG327707:CKW327709 CUC327707:CUS327709 DDY327707:DEO327709 DNU327707:DOK327709 DXQ327707:DYG327709 EHM327707:EIC327709 ERI327707:ERY327709 FBE327707:FBU327709 FLA327707:FLQ327709 FUW327707:FVM327709 GES327707:GFI327709 GOO327707:GPE327709 GYK327707:GZA327709 HIG327707:HIW327709 HSC327707:HSS327709 IBY327707:ICO327709 ILU327707:IMK327709 IVQ327707:IWG327709 JFM327707:JGC327709 JPI327707:JPY327709 JZE327707:JZU327709 KJA327707:KJQ327709 KSW327707:KTM327709 LCS327707:LDI327709 LMO327707:LNE327709 LWK327707:LXA327709 MGG327707:MGW327709 MQC327707:MQS327709 MZY327707:NAO327709 NJU327707:NKK327709 NTQ327707:NUG327709 ODM327707:OEC327709 ONI327707:ONY327709 OXE327707:OXU327709 PHA327707:PHQ327709 PQW327707:PRM327709 QAS327707:QBI327709 QKO327707:QLE327709 QUK327707:QVA327709 REG327707:REW327709 ROC327707:ROS327709 RXY327707:RYO327709 SHU327707:SIK327709 SRQ327707:SSG327709 TBM327707:TCC327709 TLI327707:TLY327709 TVE327707:TVU327709 UFA327707:UFQ327709 UOW327707:UPM327709 UYS327707:UZI327709 VIO327707:VJE327709 VSK327707:VTA327709 WCG327707:WCW327709 WMC327707:WMS327709 WVY327707:WWO327709 JM393243:KC393245 TI393243:TY393245 ADE393243:ADU393245 ANA393243:ANQ393245 AWW393243:AXM393245 BGS393243:BHI393245 BQO393243:BRE393245 CAK393243:CBA393245 CKG393243:CKW393245 CUC393243:CUS393245 DDY393243:DEO393245 DNU393243:DOK393245 DXQ393243:DYG393245 EHM393243:EIC393245 ERI393243:ERY393245 FBE393243:FBU393245 FLA393243:FLQ393245 FUW393243:FVM393245 GES393243:GFI393245 GOO393243:GPE393245 GYK393243:GZA393245 HIG393243:HIW393245 HSC393243:HSS393245 IBY393243:ICO393245 ILU393243:IMK393245 IVQ393243:IWG393245 JFM393243:JGC393245 JPI393243:JPY393245 JZE393243:JZU393245 KJA393243:KJQ393245 KSW393243:KTM393245 LCS393243:LDI393245 LMO393243:LNE393245 LWK393243:LXA393245 MGG393243:MGW393245 MQC393243:MQS393245 MZY393243:NAO393245 NJU393243:NKK393245 NTQ393243:NUG393245 ODM393243:OEC393245 ONI393243:ONY393245 OXE393243:OXU393245 PHA393243:PHQ393245 PQW393243:PRM393245 QAS393243:QBI393245 QKO393243:QLE393245 QUK393243:QVA393245 REG393243:REW393245 ROC393243:ROS393245 RXY393243:RYO393245 SHU393243:SIK393245 SRQ393243:SSG393245 TBM393243:TCC393245 TLI393243:TLY393245 TVE393243:TVU393245 UFA393243:UFQ393245 UOW393243:UPM393245 UYS393243:UZI393245 VIO393243:VJE393245 VSK393243:VTA393245 WCG393243:WCW393245 WMC393243:WMS393245 WVY393243:WWO393245 JM458779:KC458781 TI458779:TY458781 ADE458779:ADU458781 ANA458779:ANQ458781 AWW458779:AXM458781 BGS458779:BHI458781 BQO458779:BRE458781 CAK458779:CBA458781 CKG458779:CKW458781 CUC458779:CUS458781 DDY458779:DEO458781 DNU458779:DOK458781 DXQ458779:DYG458781 EHM458779:EIC458781 ERI458779:ERY458781 FBE458779:FBU458781 FLA458779:FLQ458781 FUW458779:FVM458781 GES458779:GFI458781 GOO458779:GPE458781 GYK458779:GZA458781 HIG458779:HIW458781 HSC458779:HSS458781 IBY458779:ICO458781 ILU458779:IMK458781 IVQ458779:IWG458781 JFM458779:JGC458781 JPI458779:JPY458781 JZE458779:JZU458781 KJA458779:KJQ458781 KSW458779:KTM458781 LCS458779:LDI458781 LMO458779:LNE458781 LWK458779:LXA458781 MGG458779:MGW458781 MQC458779:MQS458781 MZY458779:NAO458781 NJU458779:NKK458781 NTQ458779:NUG458781 ODM458779:OEC458781 ONI458779:ONY458781 OXE458779:OXU458781 PHA458779:PHQ458781 PQW458779:PRM458781 QAS458779:QBI458781 QKO458779:QLE458781 QUK458779:QVA458781 REG458779:REW458781 ROC458779:ROS458781 RXY458779:RYO458781 SHU458779:SIK458781 SRQ458779:SSG458781 TBM458779:TCC458781 TLI458779:TLY458781 TVE458779:TVU458781 UFA458779:UFQ458781 UOW458779:UPM458781 UYS458779:UZI458781 VIO458779:VJE458781 VSK458779:VTA458781 WCG458779:WCW458781 WMC458779:WMS458781 WVY458779:WWO458781 JM524315:KC524317 TI524315:TY524317 ADE524315:ADU524317 ANA524315:ANQ524317 AWW524315:AXM524317 BGS524315:BHI524317 BQO524315:BRE524317 CAK524315:CBA524317 CKG524315:CKW524317 CUC524315:CUS524317 DDY524315:DEO524317 DNU524315:DOK524317 DXQ524315:DYG524317 EHM524315:EIC524317 ERI524315:ERY524317 FBE524315:FBU524317 FLA524315:FLQ524317 FUW524315:FVM524317 GES524315:GFI524317 GOO524315:GPE524317 GYK524315:GZA524317 HIG524315:HIW524317 HSC524315:HSS524317 IBY524315:ICO524317 ILU524315:IMK524317 IVQ524315:IWG524317 JFM524315:JGC524317 JPI524315:JPY524317 JZE524315:JZU524317 KJA524315:KJQ524317 KSW524315:KTM524317 LCS524315:LDI524317 LMO524315:LNE524317 LWK524315:LXA524317 MGG524315:MGW524317 MQC524315:MQS524317 MZY524315:NAO524317 NJU524315:NKK524317 NTQ524315:NUG524317 ODM524315:OEC524317 ONI524315:ONY524317 OXE524315:OXU524317 PHA524315:PHQ524317 PQW524315:PRM524317 QAS524315:QBI524317 QKO524315:QLE524317 QUK524315:QVA524317 REG524315:REW524317 ROC524315:ROS524317 RXY524315:RYO524317 SHU524315:SIK524317 SRQ524315:SSG524317 TBM524315:TCC524317 TLI524315:TLY524317 TVE524315:TVU524317 UFA524315:UFQ524317 UOW524315:UPM524317 UYS524315:UZI524317 VIO524315:VJE524317 VSK524315:VTA524317 WCG524315:WCW524317 WMC524315:WMS524317 WVY524315:WWO524317 JM589851:KC589853 TI589851:TY589853 ADE589851:ADU589853 ANA589851:ANQ589853 AWW589851:AXM589853 BGS589851:BHI589853 BQO589851:BRE589853 CAK589851:CBA589853 CKG589851:CKW589853 CUC589851:CUS589853 DDY589851:DEO589853 DNU589851:DOK589853 DXQ589851:DYG589853 EHM589851:EIC589853 ERI589851:ERY589853 FBE589851:FBU589853 FLA589851:FLQ589853 FUW589851:FVM589853 GES589851:GFI589853 GOO589851:GPE589853 GYK589851:GZA589853 HIG589851:HIW589853 HSC589851:HSS589853 IBY589851:ICO589853 ILU589851:IMK589853 IVQ589851:IWG589853 JFM589851:JGC589853 JPI589851:JPY589853 JZE589851:JZU589853 KJA589851:KJQ589853 KSW589851:KTM589853 LCS589851:LDI589853 LMO589851:LNE589853 LWK589851:LXA589853 MGG589851:MGW589853 MQC589851:MQS589853 MZY589851:NAO589853 NJU589851:NKK589853 NTQ589851:NUG589853 ODM589851:OEC589853 ONI589851:ONY589853 OXE589851:OXU589853 PHA589851:PHQ589853 PQW589851:PRM589853 QAS589851:QBI589853 QKO589851:QLE589853 QUK589851:QVA589853 REG589851:REW589853 ROC589851:ROS589853 RXY589851:RYO589853 SHU589851:SIK589853 SRQ589851:SSG589853 TBM589851:TCC589853 TLI589851:TLY589853 TVE589851:TVU589853 UFA589851:UFQ589853 UOW589851:UPM589853 UYS589851:UZI589853 VIO589851:VJE589853 VSK589851:VTA589853 WCG589851:WCW589853 WMC589851:WMS589853 WVY589851:WWO589853 JM655387:KC655389 TI655387:TY655389 ADE655387:ADU655389 ANA655387:ANQ655389 AWW655387:AXM655389 BGS655387:BHI655389 BQO655387:BRE655389 CAK655387:CBA655389 CKG655387:CKW655389 CUC655387:CUS655389 DDY655387:DEO655389 DNU655387:DOK655389 DXQ655387:DYG655389 EHM655387:EIC655389 ERI655387:ERY655389 FBE655387:FBU655389 FLA655387:FLQ655389 FUW655387:FVM655389 GES655387:GFI655389 GOO655387:GPE655389 GYK655387:GZA655389 HIG655387:HIW655389 HSC655387:HSS655389 IBY655387:ICO655389 ILU655387:IMK655389 IVQ655387:IWG655389 JFM655387:JGC655389 JPI655387:JPY655389 JZE655387:JZU655389 KJA655387:KJQ655389 KSW655387:KTM655389 LCS655387:LDI655389 LMO655387:LNE655389 LWK655387:LXA655389 MGG655387:MGW655389 MQC655387:MQS655389 MZY655387:NAO655389 NJU655387:NKK655389 NTQ655387:NUG655389 ODM655387:OEC655389 ONI655387:ONY655389 OXE655387:OXU655389 PHA655387:PHQ655389 PQW655387:PRM655389 QAS655387:QBI655389 QKO655387:QLE655389 QUK655387:QVA655389 REG655387:REW655389 ROC655387:ROS655389 RXY655387:RYO655389 SHU655387:SIK655389 SRQ655387:SSG655389 TBM655387:TCC655389 TLI655387:TLY655389 TVE655387:TVU655389 UFA655387:UFQ655389 UOW655387:UPM655389 UYS655387:UZI655389 VIO655387:VJE655389 VSK655387:VTA655389 WCG655387:WCW655389 WMC655387:WMS655389 WVY655387:WWO655389 JM720923:KC720925 TI720923:TY720925 ADE720923:ADU720925 ANA720923:ANQ720925 AWW720923:AXM720925 BGS720923:BHI720925 BQO720923:BRE720925 CAK720923:CBA720925 CKG720923:CKW720925 CUC720923:CUS720925 DDY720923:DEO720925 DNU720923:DOK720925 DXQ720923:DYG720925 EHM720923:EIC720925 ERI720923:ERY720925 FBE720923:FBU720925 FLA720923:FLQ720925 FUW720923:FVM720925 GES720923:GFI720925 GOO720923:GPE720925 GYK720923:GZA720925 HIG720923:HIW720925 HSC720923:HSS720925 IBY720923:ICO720925 ILU720923:IMK720925 IVQ720923:IWG720925 JFM720923:JGC720925 JPI720923:JPY720925 JZE720923:JZU720925 KJA720923:KJQ720925 KSW720923:KTM720925 LCS720923:LDI720925 LMO720923:LNE720925 LWK720923:LXA720925 MGG720923:MGW720925 MQC720923:MQS720925 MZY720923:NAO720925 NJU720923:NKK720925 NTQ720923:NUG720925 ODM720923:OEC720925 ONI720923:ONY720925 OXE720923:OXU720925 PHA720923:PHQ720925 PQW720923:PRM720925 QAS720923:QBI720925 QKO720923:QLE720925 QUK720923:QVA720925 REG720923:REW720925 ROC720923:ROS720925 RXY720923:RYO720925 SHU720923:SIK720925 SRQ720923:SSG720925 TBM720923:TCC720925 TLI720923:TLY720925 TVE720923:TVU720925 UFA720923:UFQ720925 UOW720923:UPM720925 UYS720923:UZI720925 VIO720923:VJE720925 VSK720923:VTA720925 WCG720923:WCW720925 WMC720923:WMS720925 WVY720923:WWO720925 JM786459:KC786461 TI786459:TY786461 ADE786459:ADU786461 ANA786459:ANQ786461 AWW786459:AXM786461 BGS786459:BHI786461 BQO786459:BRE786461 CAK786459:CBA786461 CKG786459:CKW786461 CUC786459:CUS786461 DDY786459:DEO786461 DNU786459:DOK786461 DXQ786459:DYG786461 EHM786459:EIC786461 ERI786459:ERY786461 FBE786459:FBU786461 FLA786459:FLQ786461 FUW786459:FVM786461 GES786459:GFI786461 GOO786459:GPE786461 GYK786459:GZA786461 HIG786459:HIW786461 HSC786459:HSS786461 IBY786459:ICO786461 ILU786459:IMK786461 IVQ786459:IWG786461 JFM786459:JGC786461 JPI786459:JPY786461 JZE786459:JZU786461 KJA786459:KJQ786461 KSW786459:KTM786461 LCS786459:LDI786461 LMO786459:LNE786461 LWK786459:LXA786461 MGG786459:MGW786461 MQC786459:MQS786461 MZY786459:NAO786461 NJU786459:NKK786461 NTQ786459:NUG786461 ODM786459:OEC786461 ONI786459:ONY786461 OXE786459:OXU786461 PHA786459:PHQ786461 PQW786459:PRM786461 QAS786459:QBI786461 QKO786459:QLE786461 QUK786459:QVA786461 REG786459:REW786461 ROC786459:ROS786461 RXY786459:RYO786461 SHU786459:SIK786461 SRQ786459:SSG786461 TBM786459:TCC786461 TLI786459:TLY786461 TVE786459:TVU786461 UFA786459:UFQ786461 UOW786459:UPM786461 UYS786459:UZI786461 VIO786459:VJE786461 VSK786459:VTA786461 WCG786459:WCW786461 WMC786459:WMS786461 WVY786459:WWO786461 JM851995:KC851997 TI851995:TY851997 ADE851995:ADU851997 ANA851995:ANQ851997 AWW851995:AXM851997 BGS851995:BHI851997 BQO851995:BRE851997 CAK851995:CBA851997 CKG851995:CKW851997 CUC851995:CUS851997 DDY851995:DEO851997 DNU851995:DOK851997 DXQ851995:DYG851997 EHM851995:EIC851997 ERI851995:ERY851997 FBE851995:FBU851997 FLA851995:FLQ851997 FUW851995:FVM851997 GES851995:GFI851997 GOO851995:GPE851997 GYK851995:GZA851997 HIG851995:HIW851997 HSC851995:HSS851997 IBY851995:ICO851997 ILU851995:IMK851997 IVQ851995:IWG851997 JFM851995:JGC851997 JPI851995:JPY851997 JZE851995:JZU851997 KJA851995:KJQ851997 KSW851995:KTM851997 LCS851995:LDI851997 LMO851995:LNE851997 LWK851995:LXA851997 MGG851995:MGW851997 MQC851995:MQS851997 MZY851995:NAO851997 NJU851995:NKK851997 NTQ851995:NUG851997 ODM851995:OEC851997 ONI851995:ONY851997 OXE851995:OXU851997 PHA851995:PHQ851997 PQW851995:PRM851997 QAS851995:QBI851997 QKO851995:QLE851997 QUK851995:QVA851997 REG851995:REW851997 ROC851995:ROS851997 RXY851995:RYO851997 SHU851995:SIK851997 SRQ851995:SSG851997 TBM851995:TCC851997 TLI851995:TLY851997 TVE851995:TVU851997 UFA851995:UFQ851997 UOW851995:UPM851997 UYS851995:UZI851997 VIO851995:VJE851997 VSK851995:VTA851997 WCG851995:WCW851997 WMC851995:WMS851997 WVY851995:WWO851997 JM917531:KC917533 TI917531:TY917533 ADE917531:ADU917533 ANA917531:ANQ917533 AWW917531:AXM917533 BGS917531:BHI917533 BQO917531:BRE917533 CAK917531:CBA917533 CKG917531:CKW917533 CUC917531:CUS917533 DDY917531:DEO917533 DNU917531:DOK917533 DXQ917531:DYG917533 EHM917531:EIC917533 ERI917531:ERY917533 FBE917531:FBU917533 FLA917531:FLQ917533 FUW917531:FVM917533 GES917531:GFI917533 GOO917531:GPE917533 GYK917531:GZA917533 HIG917531:HIW917533 HSC917531:HSS917533 IBY917531:ICO917533 ILU917531:IMK917533 IVQ917531:IWG917533 JFM917531:JGC917533 JPI917531:JPY917533 JZE917531:JZU917533 KJA917531:KJQ917533 KSW917531:KTM917533 LCS917531:LDI917533 LMO917531:LNE917533 LWK917531:LXA917533 MGG917531:MGW917533 MQC917531:MQS917533 MZY917531:NAO917533 NJU917531:NKK917533 NTQ917531:NUG917533 ODM917531:OEC917533 ONI917531:ONY917533 OXE917531:OXU917533 PHA917531:PHQ917533 PQW917531:PRM917533 QAS917531:QBI917533 QKO917531:QLE917533 QUK917531:QVA917533 REG917531:REW917533 ROC917531:ROS917533 RXY917531:RYO917533 SHU917531:SIK917533 SRQ917531:SSG917533 TBM917531:TCC917533 TLI917531:TLY917533 TVE917531:TVU917533 UFA917531:UFQ917533 UOW917531:UPM917533 UYS917531:UZI917533 VIO917531:VJE917533 VSK917531:VTA917533 WCG917531:WCW917533 WMC917531:WMS917533 WVY917531:WWO917533 JM983067:KC983069 TI983067:TY983069 ADE983067:ADU983069 ANA983067:ANQ983069 AWW983067:AXM983069 BGS983067:BHI983069 BQO983067:BRE983069 CAK983067:CBA983069 CKG983067:CKW983069 CUC983067:CUS983069 DDY983067:DEO983069 DNU983067:DOK983069 DXQ983067:DYG983069 EHM983067:EIC983069 ERI983067:ERY983069 FBE983067:FBU983069 FLA983067:FLQ983069 FUW983067:FVM983069 GES983067:GFI983069 GOO983067:GPE983069 GYK983067:GZA983069 HIG983067:HIW983069 HSC983067:HSS983069 IBY983067:ICO983069 ILU983067:IMK983069 IVQ983067:IWG983069 JFM983067:JGC983069 JPI983067:JPY983069 JZE983067:JZU983069 KJA983067:KJQ983069 KSW983067:KTM983069 LCS983067:LDI983069 LMO983067:LNE983069 LWK983067:LXA983069 MGG983067:MGW983069 MQC983067:MQS983069 MZY983067:NAO983069 NJU983067:NKK983069 NTQ983067:NUG983069 ODM983067:OEC983069 ONI983067:ONY983069 OXE983067:OXU983069 PHA983067:PHQ983069 PQW983067:PRM983069 QAS983067:QBI983069 QKO983067:QLE983069 QUK983067:QVA983069 REG983067:REW983069 ROC983067:ROS983069 RXY983067:RYO983069 SHU983067:SIK983069 SRQ983067:SSG983069 TBM983067:TCC983069 TLI983067:TLY983069 TVE983067:TVU983069 UFA983067:UFQ983069 UOW983067:UPM983069 UYS983067:UZI983069 VIO983067:VJE983069 VSK983067:VTA983069 WCG983067:WCW983069 WMC983067:WMS983069 JM33:KC33 WVY33:WWO33 WMC33:WMS33 WCG33:WCW33 VSK33:VTA33 VIO33:VJE33 UYS33:UZI33 UOW33:UPM33 UFA33:UFQ33 TVE33:TVU33 TLI33:TLY33 TBM33:TCC33 SRQ33:SSG33 SHU33:SIK33 RXY33:RYO33 ROC33:ROS33 REG33:REW33 QUK33:QVA33 QKO33:QLE33 QAS33:QBI33 PQW33:PRM33 PHA33:PHQ33 OXE33:OXU33 ONI33:ONY33 ODM33:OEC33 NTQ33:NUG33 NJU33:NKK33 MZY33:NAO33 MQC33:MQS33 MGG33:MGW33 LWK33:LXA33 LMO33:LNE33 LCS33:LDI33 KSW33:KTM33 KJA33:KJQ33 JZE33:JZU33 JPI33:JPY33 JFM33:JGC33 IVQ33:IWG33 ILU33:IMK33 IBY33:ICO33 HSC33:HSS33 HIG33:HIW33 GYK33:GZA33 GOO33:GPE33 GES33:GFI33 FUW33:FVM33 FLA33:FLQ33 FBE33:FBU33 ERI33:ERY33 EHM33:EIC33 DXQ33:DYG33 DNU33:DOK33 DDY33:DEO33 CUC33:CUS33 CKG33:CKW33 CAK33:CBA33 BQO33:BRE33 BGS33:BHI33 AWW33:AXM33 ANA33:ANQ33 ADE33:ADU33 L26:AL27 AM26 AM27:AN27 WWF31:WWV32 ADE26:ADU27 ANA26:ANQ27 AWW26:AXM27 BGS26:BHI27 BQO26:BRE27 CAK26:CBA27 CKG26:CKW27 CUC26:CUS27 DDY26:DEO27 DNU26:DOK27 DXQ26:DYG27 EHM26:EIC27 ERI26:ERY27 FBE26:FBU27 FLA26:FLQ27 FUW26:FVM27 GES26:GFI27 GOO26:GPE27 GYK26:GZA27 HIG26:HIW27 HSC26:HSS27 IBY26:ICO27 ILU26:IMK27 IVQ26:IWG27 JFM26:JGC27 JPI26:JPY27 JZE26:JZU27 KJA26:KJQ27 KSW26:KTM27 LCS26:LDI27 LMO26:LNE27 LWK26:LXA27 MGG26:MGW27 MQC26:MQS27 MZY26:NAO27 NJU26:NKK27 NTQ26:NUG27 ODM26:OEC27 ONI26:ONY27 OXE26:OXU27 PHA26:PHQ27 PQW26:PRM27 QAS26:QBI27 QKO26:QLE27 QUK26:QVA27 REG26:REW27 ROC26:ROS27 RXY26:RYO27 SHU26:SIK27 SRQ26:SSG27 TBM26:TCC27 TLI26:TLY27 TVE26:TVU27 UFA26:UFQ27 UOW26:UPM27 UYS26:UZI27 VIO26:VJE27 VSK26:VTA27 WCG26:WCW27 WMC26:WMS27 WVY26:WWO27 JM26:KC27 TI26:TY27 TI33:TY33 JT31:KJ32 TP31:UF32 ADL31:AEB32 ANH31:ANX32 AXD31:AXT32 BGZ31:BHP32 BQV31:BRL32 CAR31:CBH32 CKN31:CLD32 CUJ31:CUZ32 DEF31:DEV32 DOB31:DOR32 DXX31:DYN32 EHT31:EIJ32 ERP31:ESF32 FBL31:FCB32 FLH31:FLX32 FVD31:FVT32 GEZ31:GFP32 GOV31:GPL32 GYR31:GZH32 HIN31:HJD32 HSJ31:HSZ32 ICF31:ICV32 IMB31:IMR32 IVX31:IWN32 JFT31:JGJ32 JPP31:JQF32 JZL31:KAB32 KJH31:KJX32 KTD31:KTT32 LCZ31:LDP32 LMV31:LNL32 LWR31:LXH32 MGN31:MHD32 MQJ31:MQZ32 NAF31:NAV32 NKB31:NKR32 NTX31:NUN32 ODT31:OEJ32 ONP31:OOF32 OXL31:OYB32 PHH31:PHX32 PRD31:PRT32 QAZ31:QBP32 QKV31:QLL32 QUR31:QVH32 REN31:RFD32 ROJ31:ROZ32 RYF31:RYV32 SIB31:SIR32 SRX31:SSN32 TBT31:TCJ32 TLP31:TMF32 TVL31:TWB32 UFH31:UFX32 UPD31:UPT32 UYZ31:UZP32 VIV31:VJL32 VSR31:VTH32 WCN31:WDD32 WMJ31:WMZ32 L983067:AN983069 L917531:AN917533 L851995:AN851997 L786459:AN786461 L720923:AN720925 L655387:AN655389 L589851:AN589853 L524315:AN524317 L458779:AN458781 L393243:AN393245 L327707:AN327709 L262171:AN262173 L196635:AN196637 L131099:AN131101 L65563:AN65565 L983071:AN983074 L917535:AN917538 L851999:AN852002 L786463:AN786466 L720927:AN720930 L655391:AN655394 L589855:AN589858 L524319:AN524322 L458783:AN458786 L393247:AN393250 L327711:AN327714 L262175:AN262178 L196639:AN196642 L131103:AN131106 L65567:AN65570 L33:AN33"/>
    <dataValidation type="list" allowBlank="1" showInputMessage="1" showErrorMessage="1" errorTitle="Ошибка" error="Выберите значение из списка" sqref="WWB98306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O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O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O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O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O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O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O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O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O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O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O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O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O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O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O23 WWI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O28 AA65559 AA131095 AA196631 AA262167 AA327703 AA393239 AA458775 AA524311 AA589847 AA655383 AA720919 AA786455 AA851991 AA917527 AA983063 AA23 AA28">
      <formula1>kind_of_cons</formula1>
    </dataValidation>
    <dataValidation type="textLength" operator="lessThanOrEqual" allowBlank="1" showInputMessage="1" showErrorMessage="1" errorTitle="Ошибка" error="Допускается ввод не более 900 символов!" sqref="WWO983058:WWO983064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54:AN65560 KC65554:KC65560 TY65554:TY65560 ADU65554:ADU65560 ANQ65554:ANQ65560 AXM65554:AXM65560 BHI65554:BHI65560 BRE65554:BRE65560 CBA65554:CBA65560 CKW65554:CKW65560 CUS65554:CUS65560 DEO65554:DEO65560 DOK65554:DOK65560 DYG65554:DYG65560 EIC65554:EIC65560 ERY65554:ERY65560 FBU65554:FBU65560 FLQ65554:FLQ65560 FVM65554:FVM65560 GFI65554:GFI65560 GPE65554:GPE65560 GZA65554:GZA65560 HIW65554:HIW65560 HSS65554:HSS65560 ICO65554:ICO65560 IMK65554:IMK65560 IWG65554:IWG65560 JGC65554:JGC65560 JPY65554:JPY65560 JZU65554:JZU65560 KJQ65554:KJQ65560 KTM65554:KTM65560 LDI65554:LDI65560 LNE65554:LNE65560 LXA65554:LXA65560 MGW65554:MGW65560 MQS65554:MQS65560 NAO65554:NAO65560 NKK65554:NKK65560 NUG65554:NUG65560 OEC65554:OEC65560 ONY65554:ONY65560 OXU65554:OXU65560 PHQ65554:PHQ65560 PRM65554:PRM65560 QBI65554:QBI65560 QLE65554:QLE65560 QVA65554:QVA65560 REW65554:REW65560 ROS65554:ROS65560 RYO65554:RYO65560 SIK65554:SIK65560 SSG65554:SSG65560 TCC65554:TCC65560 TLY65554:TLY65560 TVU65554:TVU65560 UFQ65554:UFQ65560 UPM65554:UPM65560 UZI65554:UZI65560 VJE65554:VJE65560 VTA65554:VTA65560 WCW65554:WCW65560 WMS65554:WMS65560 WWO65554:WWO65560 AN131090:AN131096 KC131090:KC131096 TY131090:TY131096 ADU131090:ADU131096 ANQ131090:ANQ131096 AXM131090:AXM131096 BHI131090:BHI131096 BRE131090:BRE131096 CBA131090:CBA131096 CKW131090:CKW131096 CUS131090:CUS131096 DEO131090:DEO131096 DOK131090:DOK131096 DYG131090:DYG131096 EIC131090:EIC131096 ERY131090:ERY131096 FBU131090:FBU131096 FLQ131090:FLQ131096 FVM131090:FVM131096 GFI131090:GFI131096 GPE131090:GPE131096 GZA131090:GZA131096 HIW131090:HIW131096 HSS131090:HSS131096 ICO131090:ICO131096 IMK131090:IMK131096 IWG131090:IWG131096 JGC131090:JGC131096 JPY131090:JPY131096 JZU131090:JZU131096 KJQ131090:KJQ131096 KTM131090:KTM131096 LDI131090:LDI131096 LNE131090:LNE131096 LXA131090:LXA131096 MGW131090:MGW131096 MQS131090:MQS131096 NAO131090:NAO131096 NKK131090:NKK131096 NUG131090:NUG131096 OEC131090:OEC131096 ONY131090:ONY131096 OXU131090:OXU131096 PHQ131090:PHQ131096 PRM131090:PRM131096 QBI131090:QBI131096 QLE131090:QLE131096 QVA131090:QVA131096 REW131090:REW131096 ROS131090:ROS131096 RYO131090:RYO131096 SIK131090:SIK131096 SSG131090:SSG131096 TCC131090:TCC131096 TLY131090:TLY131096 TVU131090:TVU131096 UFQ131090:UFQ131096 UPM131090:UPM131096 UZI131090:UZI131096 VJE131090:VJE131096 VTA131090:VTA131096 WCW131090:WCW131096 WMS131090:WMS131096 WWO131090:WWO131096 AN196626:AN196632 KC196626:KC196632 TY196626:TY196632 ADU196626:ADU196632 ANQ196626:ANQ196632 AXM196626:AXM196632 BHI196626:BHI196632 BRE196626:BRE196632 CBA196626:CBA196632 CKW196626:CKW196632 CUS196626:CUS196632 DEO196626:DEO196632 DOK196626:DOK196632 DYG196626:DYG196632 EIC196626:EIC196632 ERY196626:ERY196632 FBU196626:FBU196632 FLQ196626:FLQ196632 FVM196626:FVM196632 GFI196626:GFI196632 GPE196626:GPE196632 GZA196626:GZA196632 HIW196626:HIW196632 HSS196626:HSS196632 ICO196626:ICO196632 IMK196626:IMK196632 IWG196626:IWG196632 JGC196626:JGC196632 JPY196626:JPY196632 JZU196626:JZU196632 KJQ196626:KJQ196632 KTM196626:KTM196632 LDI196626:LDI196632 LNE196626:LNE196632 LXA196626:LXA196632 MGW196626:MGW196632 MQS196626:MQS196632 NAO196626:NAO196632 NKK196626:NKK196632 NUG196626:NUG196632 OEC196626:OEC196632 ONY196626:ONY196632 OXU196626:OXU196632 PHQ196626:PHQ196632 PRM196626:PRM196632 QBI196626:QBI196632 QLE196626:QLE196632 QVA196626:QVA196632 REW196626:REW196632 ROS196626:ROS196632 RYO196626:RYO196632 SIK196626:SIK196632 SSG196626:SSG196632 TCC196626:TCC196632 TLY196626:TLY196632 TVU196626:TVU196632 UFQ196626:UFQ196632 UPM196626:UPM196632 UZI196626:UZI196632 VJE196626:VJE196632 VTA196626:VTA196632 WCW196626:WCW196632 WMS196626:WMS196632 WWO196626:WWO196632 AN262162:AN262168 KC262162:KC262168 TY262162:TY262168 ADU262162:ADU262168 ANQ262162:ANQ262168 AXM262162:AXM262168 BHI262162:BHI262168 BRE262162:BRE262168 CBA262162:CBA262168 CKW262162:CKW262168 CUS262162:CUS262168 DEO262162:DEO262168 DOK262162:DOK262168 DYG262162:DYG262168 EIC262162:EIC262168 ERY262162:ERY262168 FBU262162:FBU262168 FLQ262162:FLQ262168 FVM262162:FVM262168 GFI262162:GFI262168 GPE262162:GPE262168 GZA262162:GZA262168 HIW262162:HIW262168 HSS262162:HSS262168 ICO262162:ICO262168 IMK262162:IMK262168 IWG262162:IWG262168 JGC262162:JGC262168 JPY262162:JPY262168 JZU262162:JZU262168 KJQ262162:KJQ262168 KTM262162:KTM262168 LDI262162:LDI262168 LNE262162:LNE262168 LXA262162:LXA262168 MGW262162:MGW262168 MQS262162:MQS262168 NAO262162:NAO262168 NKK262162:NKK262168 NUG262162:NUG262168 OEC262162:OEC262168 ONY262162:ONY262168 OXU262162:OXU262168 PHQ262162:PHQ262168 PRM262162:PRM262168 QBI262162:QBI262168 QLE262162:QLE262168 QVA262162:QVA262168 REW262162:REW262168 ROS262162:ROS262168 RYO262162:RYO262168 SIK262162:SIK262168 SSG262162:SSG262168 TCC262162:TCC262168 TLY262162:TLY262168 TVU262162:TVU262168 UFQ262162:UFQ262168 UPM262162:UPM262168 UZI262162:UZI262168 VJE262162:VJE262168 VTA262162:VTA262168 WCW262162:WCW262168 WMS262162:WMS262168 WWO262162:WWO262168 AN327698:AN327704 KC327698:KC327704 TY327698:TY327704 ADU327698:ADU327704 ANQ327698:ANQ327704 AXM327698:AXM327704 BHI327698:BHI327704 BRE327698:BRE327704 CBA327698:CBA327704 CKW327698:CKW327704 CUS327698:CUS327704 DEO327698:DEO327704 DOK327698:DOK327704 DYG327698:DYG327704 EIC327698:EIC327704 ERY327698:ERY327704 FBU327698:FBU327704 FLQ327698:FLQ327704 FVM327698:FVM327704 GFI327698:GFI327704 GPE327698:GPE327704 GZA327698:GZA327704 HIW327698:HIW327704 HSS327698:HSS327704 ICO327698:ICO327704 IMK327698:IMK327704 IWG327698:IWG327704 JGC327698:JGC327704 JPY327698:JPY327704 JZU327698:JZU327704 KJQ327698:KJQ327704 KTM327698:KTM327704 LDI327698:LDI327704 LNE327698:LNE327704 LXA327698:LXA327704 MGW327698:MGW327704 MQS327698:MQS327704 NAO327698:NAO327704 NKK327698:NKK327704 NUG327698:NUG327704 OEC327698:OEC327704 ONY327698:ONY327704 OXU327698:OXU327704 PHQ327698:PHQ327704 PRM327698:PRM327704 QBI327698:QBI327704 QLE327698:QLE327704 QVA327698:QVA327704 REW327698:REW327704 ROS327698:ROS327704 RYO327698:RYO327704 SIK327698:SIK327704 SSG327698:SSG327704 TCC327698:TCC327704 TLY327698:TLY327704 TVU327698:TVU327704 UFQ327698:UFQ327704 UPM327698:UPM327704 UZI327698:UZI327704 VJE327698:VJE327704 VTA327698:VTA327704 WCW327698:WCW327704 WMS327698:WMS327704 WWO327698:WWO327704 AN393234:AN393240 KC393234:KC393240 TY393234:TY393240 ADU393234:ADU393240 ANQ393234:ANQ393240 AXM393234:AXM393240 BHI393234:BHI393240 BRE393234:BRE393240 CBA393234:CBA393240 CKW393234:CKW393240 CUS393234:CUS393240 DEO393234:DEO393240 DOK393234:DOK393240 DYG393234:DYG393240 EIC393234:EIC393240 ERY393234:ERY393240 FBU393234:FBU393240 FLQ393234:FLQ393240 FVM393234:FVM393240 GFI393234:GFI393240 GPE393234:GPE393240 GZA393234:GZA393240 HIW393234:HIW393240 HSS393234:HSS393240 ICO393234:ICO393240 IMK393234:IMK393240 IWG393234:IWG393240 JGC393234:JGC393240 JPY393234:JPY393240 JZU393234:JZU393240 KJQ393234:KJQ393240 KTM393234:KTM393240 LDI393234:LDI393240 LNE393234:LNE393240 LXA393234:LXA393240 MGW393234:MGW393240 MQS393234:MQS393240 NAO393234:NAO393240 NKK393234:NKK393240 NUG393234:NUG393240 OEC393234:OEC393240 ONY393234:ONY393240 OXU393234:OXU393240 PHQ393234:PHQ393240 PRM393234:PRM393240 QBI393234:QBI393240 QLE393234:QLE393240 QVA393234:QVA393240 REW393234:REW393240 ROS393234:ROS393240 RYO393234:RYO393240 SIK393234:SIK393240 SSG393234:SSG393240 TCC393234:TCC393240 TLY393234:TLY393240 TVU393234:TVU393240 UFQ393234:UFQ393240 UPM393234:UPM393240 UZI393234:UZI393240 VJE393234:VJE393240 VTA393234:VTA393240 WCW393234:WCW393240 WMS393234:WMS393240 WWO393234:WWO393240 AN458770:AN458776 KC458770:KC458776 TY458770:TY458776 ADU458770:ADU458776 ANQ458770:ANQ458776 AXM458770:AXM458776 BHI458770:BHI458776 BRE458770:BRE458776 CBA458770:CBA458776 CKW458770:CKW458776 CUS458770:CUS458776 DEO458770:DEO458776 DOK458770:DOK458776 DYG458770:DYG458776 EIC458770:EIC458776 ERY458770:ERY458776 FBU458770:FBU458776 FLQ458770:FLQ458776 FVM458770:FVM458776 GFI458770:GFI458776 GPE458770:GPE458776 GZA458770:GZA458776 HIW458770:HIW458776 HSS458770:HSS458776 ICO458770:ICO458776 IMK458770:IMK458776 IWG458770:IWG458776 JGC458770:JGC458776 JPY458770:JPY458776 JZU458770:JZU458776 KJQ458770:KJQ458776 KTM458770:KTM458776 LDI458770:LDI458776 LNE458770:LNE458776 LXA458770:LXA458776 MGW458770:MGW458776 MQS458770:MQS458776 NAO458770:NAO458776 NKK458770:NKK458776 NUG458770:NUG458776 OEC458770:OEC458776 ONY458770:ONY458776 OXU458770:OXU458776 PHQ458770:PHQ458776 PRM458770:PRM458776 QBI458770:QBI458776 QLE458770:QLE458776 QVA458770:QVA458776 REW458770:REW458776 ROS458770:ROS458776 RYO458770:RYO458776 SIK458770:SIK458776 SSG458770:SSG458776 TCC458770:TCC458776 TLY458770:TLY458776 TVU458770:TVU458776 UFQ458770:UFQ458776 UPM458770:UPM458776 UZI458770:UZI458776 VJE458770:VJE458776 VTA458770:VTA458776 WCW458770:WCW458776 WMS458770:WMS458776 WWO458770:WWO458776 AN524306:AN524312 KC524306:KC524312 TY524306:TY524312 ADU524306:ADU524312 ANQ524306:ANQ524312 AXM524306:AXM524312 BHI524306:BHI524312 BRE524306:BRE524312 CBA524306:CBA524312 CKW524306:CKW524312 CUS524306:CUS524312 DEO524306:DEO524312 DOK524306:DOK524312 DYG524306:DYG524312 EIC524306:EIC524312 ERY524306:ERY524312 FBU524306:FBU524312 FLQ524306:FLQ524312 FVM524306:FVM524312 GFI524306:GFI524312 GPE524306:GPE524312 GZA524306:GZA524312 HIW524306:HIW524312 HSS524306:HSS524312 ICO524306:ICO524312 IMK524306:IMK524312 IWG524306:IWG524312 JGC524306:JGC524312 JPY524306:JPY524312 JZU524306:JZU524312 KJQ524306:KJQ524312 KTM524306:KTM524312 LDI524306:LDI524312 LNE524306:LNE524312 LXA524306:LXA524312 MGW524306:MGW524312 MQS524306:MQS524312 NAO524306:NAO524312 NKK524306:NKK524312 NUG524306:NUG524312 OEC524306:OEC524312 ONY524306:ONY524312 OXU524306:OXU524312 PHQ524306:PHQ524312 PRM524306:PRM524312 QBI524306:QBI524312 QLE524306:QLE524312 QVA524306:QVA524312 REW524306:REW524312 ROS524306:ROS524312 RYO524306:RYO524312 SIK524306:SIK524312 SSG524306:SSG524312 TCC524306:TCC524312 TLY524306:TLY524312 TVU524306:TVU524312 UFQ524306:UFQ524312 UPM524306:UPM524312 UZI524306:UZI524312 VJE524306:VJE524312 VTA524306:VTA524312 WCW524306:WCW524312 WMS524306:WMS524312 WWO524306:WWO524312 AN589842:AN589848 KC589842:KC589848 TY589842:TY589848 ADU589842:ADU589848 ANQ589842:ANQ589848 AXM589842:AXM589848 BHI589842:BHI589848 BRE589842:BRE589848 CBA589842:CBA589848 CKW589842:CKW589848 CUS589842:CUS589848 DEO589842:DEO589848 DOK589842:DOK589848 DYG589842:DYG589848 EIC589842:EIC589848 ERY589842:ERY589848 FBU589842:FBU589848 FLQ589842:FLQ589848 FVM589842:FVM589848 GFI589842:GFI589848 GPE589842:GPE589848 GZA589842:GZA589848 HIW589842:HIW589848 HSS589842:HSS589848 ICO589842:ICO589848 IMK589842:IMK589848 IWG589842:IWG589848 JGC589842:JGC589848 JPY589842:JPY589848 JZU589842:JZU589848 KJQ589842:KJQ589848 KTM589842:KTM589848 LDI589842:LDI589848 LNE589842:LNE589848 LXA589842:LXA589848 MGW589842:MGW589848 MQS589842:MQS589848 NAO589842:NAO589848 NKK589842:NKK589848 NUG589842:NUG589848 OEC589842:OEC589848 ONY589842:ONY589848 OXU589842:OXU589848 PHQ589842:PHQ589848 PRM589842:PRM589848 QBI589842:QBI589848 QLE589842:QLE589848 QVA589842:QVA589848 REW589842:REW589848 ROS589842:ROS589848 RYO589842:RYO589848 SIK589842:SIK589848 SSG589842:SSG589848 TCC589842:TCC589848 TLY589842:TLY589848 TVU589842:TVU589848 UFQ589842:UFQ589848 UPM589842:UPM589848 UZI589842:UZI589848 VJE589842:VJE589848 VTA589842:VTA589848 WCW589842:WCW589848 WMS589842:WMS589848 WWO589842:WWO589848 AN655378:AN655384 KC655378:KC655384 TY655378:TY655384 ADU655378:ADU655384 ANQ655378:ANQ655384 AXM655378:AXM655384 BHI655378:BHI655384 BRE655378:BRE655384 CBA655378:CBA655384 CKW655378:CKW655384 CUS655378:CUS655384 DEO655378:DEO655384 DOK655378:DOK655384 DYG655378:DYG655384 EIC655378:EIC655384 ERY655378:ERY655384 FBU655378:FBU655384 FLQ655378:FLQ655384 FVM655378:FVM655384 GFI655378:GFI655384 GPE655378:GPE655384 GZA655378:GZA655384 HIW655378:HIW655384 HSS655378:HSS655384 ICO655378:ICO655384 IMK655378:IMK655384 IWG655378:IWG655384 JGC655378:JGC655384 JPY655378:JPY655384 JZU655378:JZU655384 KJQ655378:KJQ655384 KTM655378:KTM655384 LDI655378:LDI655384 LNE655378:LNE655384 LXA655378:LXA655384 MGW655378:MGW655384 MQS655378:MQS655384 NAO655378:NAO655384 NKK655378:NKK655384 NUG655378:NUG655384 OEC655378:OEC655384 ONY655378:ONY655384 OXU655378:OXU655384 PHQ655378:PHQ655384 PRM655378:PRM655384 QBI655378:QBI655384 QLE655378:QLE655384 QVA655378:QVA655384 REW655378:REW655384 ROS655378:ROS655384 RYO655378:RYO655384 SIK655378:SIK655384 SSG655378:SSG655384 TCC655378:TCC655384 TLY655378:TLY655384 TVU655378:TVU655384 UFQ655378:UFQ655384 UPM655378:UPM655384 UZI655378:UZI655384 VJE655378:VJE655384 VTA655378:VTA655384 WCW655378:WCW655384 WMS655378:WMS655384 WWO655378:WWO655384 AN720914:AN720920 KC720914:KC720920 TY720914:TY720920 ADU720914:ADU720920 ANQ720914:ANQ720920 AXM720914:AXM720920 BHI720914:BHI720920 BRE720914:BRE720920 CBA720914:CBA720920 CKW720914:CKW720920 CUS720914:CUS720920 DEO720914:DEO720920 DOK720914:DOK720920 DYG720914:DYG720920 EIC720914:EIC720920 ERY720914:ERY720920 FBU720914:FBU720920 FLQ720914:FLQ720920 FVM720914:FVM720920 GFI720914:GFI720920 GPE720914:GPE720920 GZA720914:GZA720920 HIW720914:HIW720920 HSS720914:HSS720920 ICO720914:ICO720920 IMK720914:IMK720920 IWG720914:IWG720920 JGC720914:JGC720920 JPY720914:JPY720920 JZU720914:JZU720920 KJQ720914:KJQ720920 KTM720914:KTM720920 LDI720914:LDI720920 LNE720914:LNE720920 LXA720914:LXA720920 MGW720914:MGW720920 MQS720914:MQS720920 NAO720914:NAO720920 NKK720914:NKK720920 NUG720914:NUG720920 OEC720914:OEC720920 ONY720914:ONY720920 OXU720914:OXU720920 PHQ720914:PHQ720920 PRM720914:PRM720920 QBI720914:QBI720920 QLE720914:QLE720920 QVA720914:QVA720920 REW720914:REW720920 ROS720914:ROS720920 RYO720914:RYO720920 SIK720914:SIK720920 SSG720914:SSG720920 TCC720914:TCC720920 TLY720914:TLY720920 TVU720914:TVU720920 UFQ720914:UFQ720920 UPM720914:UPM720920 UZI720914:UZI720920 VJE720914:VJE720920 VTA720914:VTA720920 WCW720914:WCW720920 WMS720914:WMS720920 WWO720914:WWO720920 AN786450:AN786456 KC786450:KC786456 TY786450:TY786456 ADU786450:ADU786456 ANQ786450:ANQ786456 AXM786450:AXM786456 BHI786450:BHI786456 BRE786450:BRE786456 CBA786450:CBA786456 CKW786450:CKW786456 CUS786450:CUS786456 DEO786450:DEO786456 DOK786450:DOK786456 DYG786450:DYG786456 EIC786450:EIC786456 ERY786450:ERY786456 FBU786450:FBU786456 FLQ786450:FLQ786456 FVM786450:FVM786456 GFI786450:GFI786456 GPE786450:GPE786456 GZA786450:GZA786456 HIW786450:HIW786456 HSS786450:HSS786456 ICO786450:ICO786456 IMK786450:IMK786456 IWG786450:IWG786456 JGC786450:JGC786456 JPY786450:JPY786456 JZU786450:JZU786456 KJQ786450:KJQ786456 KTM786450:KTM786456 LDI786450:LDI786456 LNE786450:LNE786456 LXA786450:LXA786456 MGW786450:MGW786456 MQS786450:MQS786456 NAO786450:NAO786456 NKK786450:NKK786456 NUG786450:NUG786456 OEC786450:OEC786456 ONY786450:ONY786456 OXU786450:OXU786456 PHQ786450:PHQ786456 PRM786450:PRM786456 QBI786450:QBI786456 QLE786450:QLE786456 QVA786450:QVA786456 REW786450:REW786456 ROS786450:ROS786456 RYO786450:RYO786456 SIK786450:SIK786456 SSG786450:SSG786456 TCC786450:TCC786456 TLY786450:TLY786456 TVU786450:TVU786456 UFQ786450:UFQ786456 UPM786450:UPM786456 UZI786450:UZI786456 VJE786450:VJE786456 VTA786450:VTA786456 WCW786450:WCW786456 WMS786450:WMS786456 WWO786450:WWO786456 AN851986:AN851992 KC851986:KC851992 TY851986:TY851992 ADU851986:ADU851992 ANQ851986:ANQ851992 AXM851986:AXM851992 BHI851986:BHI851992 BRE851986:BRE851992 CBA851986:CBA851992 CKW851986:CKW851992 CUS851986:CUS851992 DEO851986:DEO851992 DOK851986:DOK851992 DYG851986:DYG851992 EIC851986:EIC851992 ERY851986:ERY851992 FBU851986:FBU851992 FLQ851986:FLQ851992 FVM851986:FVM851992 GFI851986:GFI851992 GPE851986:GPE851992 GZA851986:GZA851992 HIW851986:HIW851992 HSS851986:HSS851992 ICO851986:ICO851992 IMK851986:IMK851992 IWG851986:IWG851992 JGC851986:JGC851992 JPY851986:JPY851992 JZU851986:JZU851992 KJQ851986:KJQ851992 KTM851986:KTM851992 LDI851986:LDI851992 LNE851986:LNE851992 LXA851986:LXA851992 MGW851986:MGW851992 MQS851986:MQS851992 NAO851986:NAO851992 NKK851986:NKK851992 NUG851986:NUG851992 OEC851986:OEC851992 ONY851986:ONY851992 OXU851986:OXU851992 PHQ851986:PHQ851992 PRM851986:PRM851992 QBI851986:QBI851992 QLE851986:QLE851992 QVA851986:QVA851992 REW851986:REW851992 ROS851986:ROS851992 RYO851986:RYO851992 SIK851986:SIK851992 SSG851986:SSG851992 TCC851986:TCC851992 TLY851986:TLY851992 TVU851986:TVU851992 UFQ851986:UFQ851992 UPM851986:UPM851992 UZI851986:UZI851992 VJE851986:VJE851992 VTA851986:VTA851992 WCW851986:WCW851992 WMS851986:WMS851992 WWO851986:WWO851992 AN917522:AN917528 KC917522:KC917528 TY917522:TY917528 ADU917522:ADU917528 ANQ917522:ANQ917528 AXM917522:AXM917528 BHI917522:BHI917528 BRE917522:BRE917528 CBA917522:CBA917528 CKW917522:CKW917528 CUS917522:CUS917528 DEO917522:DEO917528 DOK917522:DOK917528 DYG917522:DYG917528 EIC917522:EIC917528 ERY917522:ERY917528 FBU917522:FBU917528 FLQ917522:FLQ917528 FVM917522:FVM917528 GFI917522:GFI917528 GPE917522:GPE917528 GZA917522:GZA917528 HIW917522:HIW917528 HSS917522:HSS917528 ICO917522:ICO917528 IMK917522:IMK917528 IWG917522:IWG917528 JGC917522:JGC917528 JPY917522:JPY917528 JZU917522:JZU917528 KJQ917522:KJQ917528 KTM917522:KTM917528 LDI917522:LDI917528 LNE917522:LNE917528 LXA917522:LXA917528 MGW917522:MGW917528 MQS917522:MQS917528 NAO917522:NAO917528 NKK917522:NKK917528 NUG917522:NUG917528 OEC917522:OEC917528 ONY917522:ONY917528 OXU917522:OXU917528 PHQ917522:PHQ917528 PRM917522:PRM917528 QBI917522:QBI917528 QLE917522:QLE917528 QVA917522:QVA917528 REW917522:REW917528 ROS917522:ROS917528 RYO917522:RYO917528 SIK917522:SIK917528 SSG917522:SSG917528 TCC917522:TCC917528 TLY917522:TLY917528 TVU917522:TVU917528 UFQ917522:UFQ917528 UPM917522:UPM917528 UZI917522:UZI917528 VJE917522:VJE917528 VTA917522:VTA917528 WCW917522:WCW917528 WMS917522:WMS917528 WWO917522:WWO917528 AN983058:AN983064 KC983058:KC983064 TY983058:TY983064 ADU983058:ADU983064 ANQ983058:ANQ983064 AXM983058:AXM983064 BHI983058:BHI983064 BRE983058:BRE983064 CBA983058:CBA983064 CKW983058:CKW983064 CUS983058:CUS983064 DEO983058:DEO983064 DOK983058:DOK983064 DYG983058:DYG983064 EIC983058:EIC983064 ERY983058:ERY983064 FBU983058:FBU983064 FLQ983058:FLQ983064 FVM983058:FVM983064 GFI983058:GFI983064 GPE983058:GPE983064 GZA983058:GZA983064 HIW983058:HIW983064 HSS983058:HSS983064 ICO983058:ICO983064 IMK983058:IMK983064 IWG983058:IWG983064 JGC983058:JGC983064 JPY983058:JPY983064 JZU983058:JZU983064 KJQ983058:KJQ983064 KTM983058:KTM983064 LDI983058:LDI983064 LNE983058:LNE983064 LXA983058:LXA983064 MGW983058:MGW983064 MQS983058:MQS983064 NAO983058:NAO983064 NKK983058:NKK983064 NUG983058:NUG983064 OEC983058:OEC983064 ONY983058:ONY983064 OXU983058:OXU983064 PHQ983058:PHQ983064 PRM983058:PRM983064 QBI983058:QBI983064 QLE983058:QLE983064 QVA983058:QVA983064 REW983058:REW983064 ROS983058:ROS983064 RYO983058:RYO983064 SIK983058:SIK983064 SSG983058:SSG983064 TCC983058:TCC983064 TLY983058:TLY983064 TVU983058:TVU983064 UFQ983058:UFQ983064 UPM983058:UPM983064 UZI983058:UZI983064 VJE983058:VJE983064 VTA983058:VTA983064 WCW983058:WCW983064 WMS983058:WMS983064 WWV28:WWV29 KJ28:KJ29 UF28:UF29 AEB28:AEB29 ANX28:ANX29 AXT28:AXT29 BHP28:BHP29 BRL28:BRL29 CBH28:CBH29 CLD28:CLD29 CUZ28:CUZ29 DEV28:DEV29 DOR28:DOR29 DYN28:DYN29 EIJ28:EIJ29 ESF28:ESF29 FCB28:FCB29 FLX28:FLX29 FVT28:FVT29 GFP28:GFP29 GPL28:GPL29 GZH28:GZH29 HJD28:HJD29 HSZ28:HSZ29 ICV28:ICV29 IMR28:IMR29 IWN28:IWN29 JGJ28:JGJ29 JQF28:JQF29 KAB28:KAB29 KJX28:KJX29 KTT28:KTT29 LDP28:LDP29 LNL28:LNL29 LXH28:LXH29 MHD28:MHD29 MQZ28:MQZ29 NAV28:NAV29 NKR28:NKR29 NUN28:NUN29 OEJ28:OEJ29 OOF28:OOF29 OYB28:OYB29 PHX28:PHX29 PRT28:PRT29 QBP28:QBP29 QLL28:QLL29 QVH28:QVH29 RFD28:RFD29 ROZ28:ROZ29 RYV28:RYV29 SIR28:SIR29 SSN28:SSN29 TCJ28:TCJ29 TMF28:TMF29 TWB28:TWB29 UFX28:UFX29 UPT28:UPT29 UZP28:UZP29 VJL28:VJL29 VTH28:VTH29 WDD28:WDD29 WMZ28:WMZ29">
      <formula1>900</formula1>
    </dataValidation>
    <dataValidation type="list" allowBlank="1" showInputMessage="1" errorTitle="Ошибка" error="Выберите значение из списка" prompt="Выберите значение из списка" sqref="WVZ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M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M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M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M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M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M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M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M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M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M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M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M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M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M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MK29 WWG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JZ24 TV24 W65560:W65561 JX65560:JX65561 TT65560:TT65561 ADP65560:ADP65561 ANL65560:ANL65561 AXH65560:AXH65561 BHD65560:BHD65561 BQZ65560:BQZ65561 CAV65560:CAV65561 CKR65560:CKR65561 CUN65560:CUN65561 DEJ65560:DEJ65561 DOF65560:DOF65561 DYB65560:DYB65561 EHX65560:EHX65561 ERT65560:ERT65561 FBP65560:FBP65561 FLL65560:FLL65561 FVH65560:FVH65561 GFD65560:GFD65561 GOZ65560:GOZ65561 GYV65560:GYV65561 HIR65560:HIR65561 HSN65560:HSN65561 ICJ65560:ICJ65561 IMF65560:IMF65561 IWB65560:IWB65561 JFX65560:JFX65561 JPT65560:JPT65561 JZP65560:JZP65561 KJL65560:KJL65561 KTH65560:KTH65561 LDD65560:LDD65561 LMZ65560:LMZ65561 LWV65560:LWV65561 MGR65560:MGR65561 MQN65560:MQN65561 NAJ65560:NAJ65561 NKF65560:NKF65561 NUB65560:NUB65561 ODX65560:ODX65561 ONT65560:ONT65561 OXP65560:OXP65561 PHL65560:PHL65561 PRH65560:PRH65561 QBD65560:QBD65561 QKZ65560:QKZ65561 QUV65560:QUV65561 RER65560:RER65561 RON65560:RON65561 RYJ65560:RYJ65561 SIF65560:SIF65561 SSB65560:SSB65561 TBX65560:TBX65561 TLT65560:TLT65561 TVP65560:TVP65561 UFL65560:UFL65561 UPH65560:UPH65561 UZD65560:UZD65561 VIZ65560:VIZ65561 VSV65560:VSV65561 WCR65560:WCR65561 WMN65560:WMN65561 WWJ65560:WWJ65561 W131096:W131097 JX131096:JX131097 TT131096:TT131097 ADP131096:ADP131097 ANL131096:ANL131097 AXH131096:AXH131097 BHD131096:BHD131097 BQZ131096:BQZ131097 CAV131096:CAV131097 CKR131096:CKR131097 CUN131096:CUN131097 DEJ131096:DEJ131097 DOF131096:DOF131097 DYB131096:DYB131097 EHX131096:EHX131097 ERT131096:ERT131097 FBP131096:FBP131097 FLL131096:FLL131097 FVH131096:FVH131097 GFD131096:GFD131097 GOZ131096:GOZ131097 GYV131096:GYV131097 HIR131096:HIR131097 HSN131096:HSN131097 ICJ131096:ICJ131097 IMF131096:IMF131097 IWB131096:IWB131097 JFX131096:JFX131097 JPT131096:JPT131097 JZP131096:JZP131097 KJL131096:KJL131097 KTH131096:KTH131097 LDD131096:LDD131097 LMZ131096:LMZ131097 LWV131096:LWV131097 MGR131096:MGR131097 MQN131096:MQN131097 NAJ131096:NAJ131097 NKF131096:NKF131097 NUB131096:NUB131097 ODX131096:ODX131097 ONT131096:ONT131097 OXP131096:OXP131097 PHL131096:PHL131097 PRH131096:PRH131097 QBD131096:QBD131097 QKZ131096:QKZ131097 QUV131096:QUV131097 RER131096:RER131097 RON131096:RON131097 RYJ131096:RYJ131097 SIF131096:SIF131097 SSB131096:SSB131097 TBX131096:TBX131097 TLT131096:TLT131097 TVP131096:TVP131097 UFL131096:UFL131097 UPH131096:UPH131097 UZD131096:UZD131097 VIZ131096:VIZ131097 VSV131096:VSV131097 WCR131096:WCR131097 WMN131096:WMN131097 WWJ131096:WWJ131097 W196632:W196633 JX196632:JX196633 TT196632:TT196633 ADP196632:ADP196633 ANL196632:ANL196633 AXH196632:AXH196633 BHD196632:BHD196633 BQZ196632:BQZ196633 CAV196632:CAV196633 CKR196632:CKR196633 CUN196632:CUN196633 DEJ196632:DEJ196633 DOF196632:DOF196633 DYB196632:DYB196633 EHX196632:EHX196633 ERT196632:ERT196633 FBP196632:FBP196633 FLL196632:FLL196633 FVH196632:FVH196633 GFD196632:GFD196633 GOZ196632:GOZ196633 GYV196632:GYV196633 HIR196632:HIR196633 HSN196632:HSN196633 ICJ196632:ICJ196633 IMF196632:IMF196633 IWB196632:IWB196633 JFX196632:JFX196633 JPT196632:JPT196633 JZP196632:JZP196633 KJL196632:KJL196633 KTH196632:KTH196633 LDD196632:LDD196633 LMZ196632:LMZ196633 LWV196632:LWV196633 MGR196632:MGR196633 MQN196632:MQN196633 NAJ196632:NAJ196633 NKF196632:NKF196633 NUB196632:NUB196633 ODX196632:ODX196633 ONT196632:ONT196633 OXP196632:OXP196633 PHL196632:PHL196633 PRH196632:PRH196633 QBD196632:QBD196633 QKZ196632:QKZ196633 QUV196632:QUV196633 RER196632:RER196633 RON196632:RON196633 RYJ196632:RYJ196633 SIF196632:SIF196633 SSB196632:SSB196633 TBX196632:TBX196633 TLT196632:TLT196633 TVP196632:TVP196633 UFL196632:UFL196633 UPH196632:UPH196633 UZD196632:UZD196633 VIZ196632:VIZ196633 VSV196632:VSV196633 WCR196632:WCR196633 WMN196632:WMN196633 WWJ196632:WWJ196633 W262168:W262169 JX262168:JX262169 TT262168:TT262169 ADP262168:ADP262169 ANL262168:ANL262169 AXH262168:AXH262169 BHD262168:BHD262169 BQZ262168:BQZ262169 CAV262168:CAV262169 CKR262168:CKR262169 CUN262168:CUN262169 DEJ262168:DEJ262169 DOF262168:DOF262169 DYB262168:DYB262169 EHX262168:EHX262169 ERT262168:ERT262169 FBP262168:FBP262169 FLL262168:FLL262169 FVH262168:FVH262169 GFD262168:GFD262169 GOZ262168:GOZ262169 GYV262168:GYV262169 HIR262168:HIR262169 HSN262168:HSN262169 ICJ262168:ICJ262169 IMF262168:IMF262169 IWB262168:IWB262169 JFX262168:JFX262169 JPT262168:JPT262169 JZP262168:JZP262169 KJL262168:KJL262169 KTH262168:KTH262169 LDD262168:LDD262169 LMZ262168:LMZ262169 LWV262168:LWV262169 MGR262168:MGR262169 MQN262168:MQN262169 NAJ262168:NAJ262169 NKF262168:NKF262169 NUB262168:NUB262169 ODX262168:ODX262169 ONT262168:ONT262169 OXP262168:OXP262169 PHL262168:PHL262169 PRH262168:PRH262169 QBD262168:QBD262169 QKZ262168:QKZ262169 QUV262168:QUV262169 RER262168:RER262169 RON262168:RON262169 RYJ262168:RYJ262169 SIF262168:SIF262169 SSB262168:SSB262169 TBX262168:TBX262169 TLT262168:TLT262169 TVP262168:TVP262169 UFL262168:UFL262169 UPH262168:UPH262169 UZD262168:UZD262169 VIZ262168:VIZ262169 VSV262168:VSV262169 WCR262168:WCR262169 WMN262168:WMN262169 WWJ262168:WWJ262169 W327704:W327705 JX327704:JX327705 TT327704:TT327705 ADP327704:ADP327705 ANL327704:ANL327705 AXH327704:AXH327705 BHD327704:BHD327705 BQZ327704:BQZ327705 CAV327704:CAV327705 CKR327704:CKR327705 CUN327704:CUN327705 DEJ327704:DEJ327705 DOF327704:DOF327705 DYB327704:DYB327705 EHX327704:EHX327705 ERT327704:ERT327705 FBP327704:FBP327705 FLL327704:FLL327705 FVH327704:FVH327705 GFD327704:GFD327705 GOZ327704:GOZ327705 GYV327704:GYV327705 HIR327704:HIR327705 HSN327704:HSN327705 ICJ327704:ICJ327705 IMF327704:IMF327705 IWB327704:IWB327705 JFX327704:JFX327705 JPT327704:JPT327705 JZP327704:JZP327705 KJL327704:KJL327705 KTH327704:KTH327705 LDD327704:LDD327705 LMZ327704:LMZ327705 LWV327704:LWV327705 MGR327704:MGR327705 MQN327704:MQN327705 NAJ327704:NAJ327705 NKF327704:NKF327705 NUB327704:NUB327705 ODX327704:ODX327705 ONT327704:ONT327705 OXP327704:OXP327705 PHL327704:PHL327705 PRH327704:PRH327705 QBD327704:QBD327705 QKZ327704:QKZ327705 QUV327704:QUV327705 RER327704:RER327705 RON327704:RON327705 RYJ327704:RYJ327705 SIF327704:SIF327705 SSB327704:SSB327705 TBX327704:TBX327705 TLT327704:TLT327705 TVP327704:TVP327705 UFL327704:UFL327705 UPH327704:UPH327705 UZD327704:UZD327705 VIZ327704:VIZ327705 VSV327704:VSV327705 WCR327704:WCR327705 WMN327704:WMN327705 WWJ327704:WWJ327705 W393240:W393241 JX393240:JX393241 TT393240:TT393241 ADP393240:ADP393241 ANL393240:ANL393241 AXH393240:AXH393241 BHD393240:BHD393241 BQZ393240:BQZ393241 CAV393240:CAV393241 CKR393240:CKR393241 CUN393240:CUN393241 DEJ393240:DEJ393241 DOF393240:DOF393241 DYB393240:DYB393241 EHX393240:EHX393241 ERT393240:ERT393241 FBP393240:FBP393241 FLL393240:FLL393241 FVH393240:FVH393241 GFD393240:GFD393241 GOZ393240:GOZ393241 GYV393240:GYV393241 HIR393240:HIR393241 HSN393240:HSN393241 ICJ393240:ICJ393241 IMF393240:IMF393241 IWB393240:IWB393241 JFX393240:JFX393241 JPT393240:JPT393241 JZP393240:JZP393241 KJL393240:KJL393241 KTH393240:KTH393241 LDD393240:LDD393241 LMZ393240:LMZ393241 LWV393240:LWV393241 MGR393240:MGR393241 MQN393240:MQN393241 NAJ393240:NAJ393241 NKF393240:NKF393241 NUB393240:NUB393241 ODX393240:ODX393241 ONT393240:ONT393241 OXP393240:OXP393241 PHL393240:PHL393241 PRH393240:PRH393241 QBD393240:QBD393241 QKZ393240:QKZ393241 QUV393240:QUV393241 RER393240:RER393241 RON393240:RON393241 RYJ393240:RYJ393241 SIF393240:SIF393241 SSB393240:SSB393241 TBX393240:TBX393241 TLT393240:TLT393241 TVP393240:TVP393241 UFL393240:UFL393241 UPH393240:UPH393241 UZD393240:UZD393241 VIZ393240:VIZ393241 VSV393240:VSV393241 WCR393240:WCR393241 WMN393240:WMN393241 WWJ393240:WWJ393241 W458776:W458777 JX458776:JX458777 TT458776:TT458777 ADP458776:ADP458777 ANL458776:ANL458777 AXH458776:AXH458777 BHD458776:BHD458777 BQZ458776:BQZ458777 CAV458776:CAV458777 CKR458776:CKR458777 CUN458776:CUN458777 DEJ458776:DEJ458777 DOF458776:DOF458777 DYB458776:DYB458777 EHX458776:EHX458777 ERT458776:ERT458777 FBP458776:FBP458777 FLL458776:FLL458777 FVH458776:FVH458777 GFD458776:GFD458777 GOZ458776:GOZ458777 GYV458776:GYV458777 HIR458776:HIR458777 HSN458776:HSN458777 ICJ458776:ICJ458777 IMF458776:IMF458777 IWB458776:IWB458777 JFX458776:JFX458777 JPT458776:JPT458777 JZP458776:JZP458777 KJL458776:KJL458777 KTH458776:KTH458777 LDD458776:LDD458777 LMZ458776:LMZ458777 LWV458776:LWV458777 MGR458776:MGR458777 MQN458776:MQN458777 NAJ458776:NAJ458777 NKF458776:NKF458777 NUB458776:NUB458777 ODX458776:ODX458777 ONT458776:ONT458777 OXP458776:OXP458777 PHL458776:PHL458777 PRH458776:PRH458777 QBD458776:QBD458777 QKZ458776:QKZ458777 QUV458776:QUV458777 RER458776:RER458777 RON458776:RON458777 RYJ458776:RYJ458777 SIF458776:SIF458777 SSB458776:SSB458777 TBX458776:TBX458777 TLT458776:TLT458777 TVP458776:TVP458777 UFL458776:UFL458777 UPH458776:UPH458777 UZD458776:UZD458777 VIZ458776:VIZ458777 VSV458776:VSV458777 WCR458776:WCR458777 WMN458776:WMN458777 WWJ458776:WWJ458777 W524312:W524313 JX524312:JX524313 TT524312:TT524313 ADP524312:ADP524313 ANL524312:ANL524313 AXH524312:AXH524313 BHD524312:BHD524313 BQZ524312:BQZ524313 CAV524312:CAV524313 CKR524312:CKR524313 CUN524312:CUN524313 DEJ524312:DEJ524313 DOF524312:DOF524313 DYB524312:DYB524313 EHX524312:EHX524313 ERT524312:ERT524313 FBP524312:FBP524313 FLL524312:FLL524313 FVH524312:FVH524313 GFD524312:GFD524313 GOZ524312:GOZ524313 GYV524312:GYV524313 HIR524312:HIR524313 HSN524312:HSN524313 ICJ524312:ICJ524313 IMF524312:IMF524313 IWB524312:IWB524313 JFX524312:JFX524313 JPT524312:JPT524313 JZP524312:JZP524313 KJL524312:KJL524313 KTH524312:KTH524313 LDD524312:LDD524313 LMZ524312:LMZ524313 LWV524312:LWV524313 MGR524312:MGR524313 MQN524312:MQN524313 NAJ524312:NAJ524313 NKF524312:NKF524313 NUB524312:NUB524313 ODX524312:ODX524313 ONT524312:ONT524313 OXP524312:OXP524313 PHL524312:PHL524313 PRH524312:PRH524313 QBD524312:QBD524313 QKZ524312:QKZ524313 QUV524312:QUV524313 RER524312:RER524313 RON524312:RON524313 RYJ524312:RYJ524313 SIF524312:SIF524313 SSB524312:SSB524313 TBX524312:TBX524313 TLT524312:TLT524313 TVP524312:TVP524313 UFL524312:UFL524313 UPH524312:UPH524313 UZD524312:UZD524313 VIZ524312:VIZ524313 VSV524312:VSV524313 WCR524312:WCR524313 WMN524312:WMN524313 WWJ524312:WWJ524313 W589848:W589849 JX589848:JX589849 TT589848:TT589849 ADP589848:ADP589849 ANL589848:ANL589849 AXH589848:AXH589849 BHD589848:BHD589849 BQZ589848:BQZ589849 CAV589848:CAV589849 CKR589848:CKR589849 CUN589848:CUN589849 DEJ589848:DEJ589849 DOF589848:DOF589849 DYB589848:DYB589849 EHX589848:EHX589849 ERT589848:ERT589849 FBP589848:FBP589849 FLL589848:FLL589849 FVH589848:FVH589849 GFD589848:GFD589849 GOZ589848:GOZ589849 GYV589848:GYV589849 HIR589848:HIR589849 HSN589848:HSN589849 ICJ589848:ICJ589849 IMF589848:IMF589849 IWB589848:IWB589849 JFX589848:JFX589849 JPT589848:JPT589849 JZP589848:JZP589849 KJL589848:KJL589849 KTH589848:KTH589849 LDD589848:LDD589849 LMZ589848:LMZ589849 LWV589848:LWV589849 MGR589848:MGR589849 MQN589848:MQN589849 NAJ589848:NAJ589849 NKF589848:NKF589849 NUB589848:NUB589849 ODX589848:ODX589849 ONT589848:ONT589849 OXP589848:OXP589849 PHL589848:PHL589849 PRH589848:PRH589849 QBD589848:QBD589849 QKZ589848:QKZ589849 QUV589848:QUV589849 RER589848:RER589849 RON589848:RON589849 RYJ589848:RYJ589849 SIF589848:SIF589849 SSB589848:SSB589849 TBX589848:TBX589849 TLT589848:TLT589849 TVP589848:TVP589849 UFL589848:UFL589849 UPH589848:UPH589849 UZD589848:UZD589849 VIZ589848:VIZ589849 VSV589848:VSV589849 WCR589848:WCR589849 WMN589848:WMN589849 WWJ589848:WWJ589849 W655384:W655385 JX655384:JX655385 TT655384:TT655385 ADP655384:ADP655385 ANL655384:ANL655385 AXH655384:AXH655385 BHD655384:BHD655385 BQZ655384:BQZ655385 CAV655384:CAV655385 CKR655384:CKR655385 CUN655384:CUN655385 DEJ655384:DEJ655385 DOF655384:DOF655385 DYB655384:DYB655385 EHX655384:EHX655385 ERT655384:ERT655385 FBP655384:FBP655385 FLL655384:FLL655385 FVH655384:FVH655385 GFD655384:GFD655385 GOZ655384:GOZ655385 GYV655384:GYV655385 HIR655384:HIR655385 HSN655384:HSN655385 ICJ655384:ICJ655385 IMF655384:IMF655385 IWB655384:IWB655385 JFX655384:JFX655385 JPT655384:JPT655385 JZP655384:JZP655385 KJL655384:KJL655385 KTH655384:KTH655385 LDD655384:LDD655385 LMZ655384:LMZ655385 LWV655384:LWV655385 MGR655384:MGR655385 MQN655384:MQN655385 NAJ655384:NAJ655385 NKF655384:NKF655385 NUB655384:NUB655385 ODX655384:ODX655385 ONT655384:ONT655385 OXP655384:OXP655385 PHL655384:PHL655385 PRH655384:PRH655385 QBD655384:QBD655385 QKZ655384:QKZ655385 QUV655384:QUV655385 RER655384:RER655385 RON655384:RON655385 RYJ655384:RYJ655385 SIF655384:SIF655385 SSB655384:SSB655385 TBX655384:TBX655385 TLT655384:TLT655385 TVP655384:TVP655385 UFL655384:UFL655385 UPH655384:UPH655385 UZD655384:UZD655385 VIZ655384:VIZ655385 VSV655384:VSV655385 WCR655384:WCR655385 WMN655384:WMN655385 WWJ655384:WWJ655385 W720920:W720921 JX720920:JX720921 TT720920:TT720921 ADP720920:ADP720921 ANL720920:ANL720921 AXH720920:AXH720921 BHD720920:BHD720921 BQZ720920:BQZ720921 CAV720920:CAV720921 CKR720920:CKR720921 CUN720920:CUN720921 DEJ720920:DEJ720921 DOF720920:DOF720921 DYB720920:DYB720921 EHX720920:EHX720921 ERT720920:ERT720921 FBP720920:FBP720921 FLL720920:FLL720921 FVH720920:FVH720921 GFD720920:GFD720921 GOZ720920:GOZ720921 GYV720920:GYV720921 HIR720920:HIR720921 HSN720920:HSN720921 ICJ720920:ICJ720921 IMF720920:IMF720921 IWB720920:IWB720921 JFX720920:JFX720921 JPT720920:JPT720921 JZP720920:JZP720921 KJL720920:KJL720921 KTH720920:KTH720921 LDD720920:LDD720921 LMZ720920:LMZ720921 LWV720920:LWV720921 MGR720920:MGR720921 MQN720920:MQN720921 NAJ720920:NAJ720921 NKF720920:NKF720921 NUB720920:NUB720921 ODX720920:ODX720921 ONT720920:ONT720921 OXP720920:OXP720921 PHL720920:PHL720921 PRH720920:PRH720921 QBD720920:QBD720921 QKZ720920:QKZ720921 QUV720920:QUV720921 RER720920:RER720921 RON720920:RON720921 RYJ720920:RYJ720921 SIF720920:SIF720921 SSB720920:SSB720921 TBX720920:TBX720921 TLT720920:TLT720921 TVP720920:TVP720921 UFL720920:UFL720921 UPH720920:UPH720921 UZD720920:UZD720921 VIZ720920:VIZ720921 VSV720920:VSV720921 WCR720920:WCR720921 WMN720920:WMN720921 WWJ720920:WWJ720921 W786456:W786457 JX786456:JX786457 TT786456:TT786457 ADP786456:ADP786457 ANL786456:ANL786457 AXH786456:AXH786457 BHD786456:BHD786457 BQZ786456:BQZ786457 CAV786456:CAV786457 CKR786456:CKR786457 CUN786456:CUN786457 DEJ786456:DEJ786457 DOF786456:DOF786457 DYB786456:DYB786457 EHX786456:EHX786457 ERT786456:ERT786457 FBP786456:FBP786457 FLL786456:FLL786457 FVH786456:FVH786457 GFD786456:GFD786457 GOZ786456:GOZ786457 GYV786456:GYV786457 HIR786456:HIR786457 HSN786456:HSN786457 ICJ786456:ICJ786457 IMF786456:IMF786457 IWB786456:IWB786457 JFX786456:JFX786457 JPT786456:JPT786457 JZP786456:JZP786457 KJL786456:KJL786457 KTH786456:KTH786457 LDD786456:LDD786457 LMZ786456:LMZ786457 LWV786456:LWV786457 MGR786456:MGR786457 MQN786456:MQN786457 NAJ786456:NAJ786457 NKF786456:NKF786457 NUB786456:NUB786457 ODX786456:ODX786457 ONT786456:ONT786457 OXP786456:OXP786457 PHL786456:PHL786457 PRH786456:PRH786457 QBD786456:QBD786457 QKZ786456:QKZ786457 QUV786456:QUV786457 RER786456:RER786457 RON786456:RON786457 RYJ786456:RYJ786457 SIF786456:SIF786457 SSB786456:SSB786457 TBX786456:TBX786457 TLT786456:TLT786457 TVP786456:TVP786457 UFL786456:UFL786457 UPH786456:UPH786457 UZD786456:UZD786457 VIZ786456:VIZ786457 VSV786456:VSV786457 WCR786456:WCR786457 WMN786456:WMN786457 WWJ786456:WWJ786457 W851992:W851993 JX851992:JX851993 TT851992:TT851993 ADP851992:ADP851993 ANL851992:ANL851993 AXH851992:AXH851993 BHD851992:BHD851993 BQZ851992:BQZ851993 CAV851992:CAV851993 CKR851992:CKR851993 CUN851992:CUN851993 DEJ851992:DEJ851993 DOF851992:DOF851993 DYB851992:DYB851993 EHX851992:EHX851993 ERT851992:ERT851993 FBP851992:FBP851993 FLL851992:FLL851993 FVH851992:FVH851993 GFD851992:GFD851993 GOZ851992:GOZ851993 GYV851992:GYV851993 HIR851992:HIR851993 HSN851992:HSN851993 ICJ851992:ICJ851993 IMF851992:IMF851993 IWB851992:IWB851993 JFX851992:JFX851993 JPT851992:JPT851993 JZP851992:JZP851993 KJL851992:KJL851993 KTH851992:KTH851993 LDD851992:LDD851993 LMZ851992:LMZ851993 LWV851992:LWV851993 MGR851992:MGR851993 MQN851992:MQN851993 NAJ851992:NAJ851993 NKF851992:NKF851993 NUB851992:NUB851993 ODX851992:ODX851993 ONT851992:ONT851993 OXP851992:OXP851993 PHL851992:PHL851993 PRH851992:PRH851993 QBD851992:QBD851993 QKZ851992:QKZ851993 QUV851992:QUV851993 RER851992:RER851993 RON851992:RON851993 RYJ851992:RYJ851993 SIF851992:SIF851993 SSB851992:SSB851993 TBX851992:TBX851993 TLT851992:TLT851993 TVP851992:TVP851993 UFL851992:UFL851993 UPH851992:UPH851993 UZD851992:UZD851993 VIZ851992:VIZ851993 VSV851992:VSV851993 WCR851992:WCR851993 WMN851992:WMN851993 WWJ851992:WWJ851993 W917528:W917529 JX917528:JX917529 TT917528:TT917529 ADP917528:ADP917529 ANL917528:ANL917529 AXH917528:AXH917529 BHD917528:BHD917529 BQZ917528:BQZ917529 CAV917528:CAV917529 CKR917528:CKR917529 CUN917528:CUN917529 DEJ917528:DEJ917529 DOF917528:DOF917529 DYB917528:DYB917529 EHX917528:EHX917529 ERT917528:ERT917529 FBP917528:FBP917529 FLL917528:FLL917529 FVH917528:FVH917529 GFD917528:GFD917529 GOZ917528:GOZ917529 GYV917528:GYV917529 HIR917528:HIR917529 HSN917528:HSN917529 ICJ917528:ICJ917529 IMF917528:IMF917529 IWB917528:IWB917529 JFX917528:JFX917529 JPT917528:JPT917529 JZP917528:JZP917529 KJL917528:KJL917529 KTH917528:KTH917529 LDD917528:LDD917529 LMZ917528:LMZ917529 LWV917528:LWV917529 MGR917528:MGR917529 MQN917528:MQN917529 NAJ917528:NAJ917529 NKF917528:NKF917529 NUB917528:NUB917529 ODX917528:ODX917529 ONT917528:ONT917529 OXP917528:OXP917529 PHL917528:PHL917529 PRH917528:PRH917529 QBD917528:QBD917529 QKZ917528:QKZ917529 QUV917528:QUV917529 RER917528:RER917529 RON917528:RON917529 RYJ917528:RYJ917529 SIF917528:SIF917529 SSB917528:SSB917529 TBX917528:TBX917529 TLT917528:TLT917529 TVP917528:TVP917529 UFL917528:UFL917529 UPH917528:UPH917529 UZD917528:UZD917529 VIZ917528:VIZ917529 VSV917528:VSV917529 WCR917528:WCR917529 WMN917528:WMN917529 WWJ917528:WWJ917529 W983064:W983065 JX983064:JX983065 TT983064:TT983065 ADP983064:ADP983065 ANL983064:ANL983065 AXH983064:AXH983065 BHD983064:BHD983065 BQZ983064:BQZ983065 CAV983064:CAV983065 CKR983064:CKR983065 CUN983064:CUN983065 DEJ983064:DEJ983065 DOF983064:DOF983065 DYB983064:DYB983065 EHX983064:EHX983065 ERT983064:ERT983065 FBP983064:FBP983065 FLL983064:FLL983065 FVH983064:FVH983065 GFD983064:GFD983065 GOZ983064:GOZ983065 GYV983064:GYV983065 HIR983064:HIR983065 HSN983064:HSN983065 ICJ983064:ICJ983065 IMF983064:IMF983065 IWB983064:IWB983065 JFX983064:JFX983065 JPT983064:JPT983065 JZP983064:JZP983065 KJL983064:KJL983065 KTH983064:KTH983065 LDD983064:LDD983065 LMZ983064:LMZ983065 LWV983064:LWV983065 MGR983064:MGR983065 MQN983064:MQN983065 NAJ983064:NAJ983065 NKF983064:NKF983065 NUB983064:NUB983065 ODX983064:ODX983065 ONT983064:ONT983065 OXP983064:OXP983065 PHL983064:PHL983065 PRH983064:PRH983065 QBD983064:QBD983065 QKZ983064:QKZ983065 QUV983064:QUV983065 RER983064:RER983065 RON983064:RON983065 RYJ983064:RYJ983065 SIF983064:SIF983065 SSB983064:SSB983065 TBX983064:TBX983065 TLT983064:TLT983065 TVP983064:TVP983065 UFL983064:UFL983065 UPH983064:UPH983065 UZD983064:UZD983065 VIZ983064:VIZ983065 VSV983064:VSV983065 WCR983064:WCR983065 WMN983064:WMN983065 WWJ983064:WWJ983065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JX24 WWL983064:WWL983065 Y65560:Y65561 JZ65560:JZ65561 TV65560:TV65561 ADR65560:ADR65561 ANN65560:ANN65561 AXJ65560:AXJ65561 BHF65560:BHF65561 BRB65560:BRB65561 CAX65560:CAX65561 CKT65560:CKT65561 CUP65560:CUP65561 DEL65560:DEL65561 DOH65560:DOH65561 DYD65560:DYD65561 EHZ65560:EHZ65561 ERV65560:ERV65561 FBR65560:FBR65561 FLN65560:FLN65561 FVJ65560:FVJ65561 GFF65560:GFF65561 GPB65560:GPB65561 GYX65560:GYX65561 HIT65560:HIT65561 HSP65560:HSP65561 ICL65560:ICL65561 IMH65560:IMH65561 IWD65560:IWD65561 JFZ65560:JFZ65561 JPV65560:JPV65561 JZR65560:JZR65561 KJN65560:KJN65561 KTJ65560:KTJ65561 LDF65560:LDF65561 LNB65560:LNB65561 LWX65560:LWX65561 MGT65560:MGT65561 MQP65560:MQP65561 NAL65560:NAL65561 NKH65560:NKH65561 NUD65560:NUD65561 ODZ65560:ODZ65561 ONV65560:ONV65561 OXR65560:OXR65561 PHN65560:PHN65561 PRJ65560:PRJ65561 QBF65560:QBF65561 QLB65560:QLB65561 QUX65560:QUX65561 RET65560:RET65561 ROP65560:ROP65561 RYL65560:RYL65561 SIH65560:SIH65561 SSD65560:SSD65561 TBZ65560:TBZ65561 TLV65560:TLV65561 TVR65560:TVR65561 UFN65560:UFN65561 UPJ65560:UPJ65561 UZF65560:UZF65561 VJB65560:VJB65561 VSX65560:VSX65561 WCT65560:WCT65561 WMP65560:WMP65561 WWL65560:WWL65561 Y131096:Y131097 JZ131096:JZ131097 TV131096:TV131097 ADR131096:ADR131097 ANN131096:ANN131097 AXJ131096:AXJ131097 BHF131096:BHF131097 BRB131096:BRB131097 CAX131096:CAX131097 CKT131096:CKT131097 CUP131096:CUP131097 DEL131096:DEL131097 DOH131096:DOH131097 DYD131096:DYD131097 EHZ131096:EHZ131097 ERV131096:ERV131097 FBR131096:FBR131097 FLN131096:FLN131097 FVJ131096:FVJ131097 GFF131096:GFF131097 GPB131096:GPB131097 GYX131096:GYX131097 HIT131096:HIT131097 HSP131096:HSP131097 ICL131096:ICL131097 IMH131096:IMH131097 IWD131096:IWD131097 JFZ131096:JFZ131097 JPV131096:JPV131097 JZR131096:JZR131097 KJN131096:KJN131097 KTJ131096:KTJ131097 LDF131096:LDF131097 LNB131096:LNB131097 LWX131096:LWX131097 MGT131096:MGT131097 MQP131096:MQP131097 NAL131096:NAL131097 NKH131096:NKH131097 NUD131096:NUD131097 ODZ131096:ODZ131097 ONV131096:ONV131097 OXR131096:OXR131097 PHN131096:PHN131097 PRJ131096:PRJ131097 QBF131096:QBF131097 QLB131096:QLB131097 QUX131096:QUX131097 RET131096:RET131097 ROP131096:ROP131097 RYL131096:RYL131097 SIH131096:SIH131097 SSD131096:SSD131097 TBZ131096:TBZ131097 TLV131096:TLV131097 TVR131096:TVR131097 UFN131096:UFN131097 UPJ131096:UPJ131097 UZF131096:UZF131097 VJB131096:VJB131097 VSX131096:VSX131097 WCT131096:WCT131097 WMP131096:WMP131097 WWL131096:WWL131097 Y196632:Y196633 JZ196632:JZ196633 TV196632:TV196633 ADR196632:ADR196633 ANN196632:ANN196633 AXJ196632:AXJ196633 BHF196632:BHF196633 BRB196632:BRB196633 CAX196632:CAX196633 CKT196632:CKT196633 CUP196632:CUP196633 DEL196632:DEL196633 DOH196632:DOH196633 DYD196632:DYD196633 EHZ196632:EHZ196633 ERV196632:ERV196633 FBR196632:FBR196633 FLN196632:FLN196633 FVJ196632:FVJ196633 GFF196632:GFF196633 GPB196632:GPB196633 GYX196632:GYX196633 HIT196632:HIT196633 HSP196632:HSP196633 ICL196632:ICL196633 IMH196632:IMH196633 IWD196632:IWD196633 JFZ196632:JFZ196633 JPV196632:JPV196633 JZR196632:JZR196633 KJN196632:KJN196633 KTJ196632:KTJ196633 LDF196632:LDF196633 LNB196632:LNB196633 LWX196632:LWX196633 MGT196632:MGT196633 MQP196632:MQP196633 NAL196632:NAL196633 NKH196632:NKH196633 NUD196632:NUD196633 ODZ196632:ODZ196633 ONV196632:ONV196633 OXR196632:OXR196633 PHN196632:PHN196633 PRJ196632:PRJ196633 QBF196632:QBF196633 QLB196632:QLB196633 QUX196632:QUX196633 RET196632:RET196633 ROP196632:ROP196633 RYL196632:RYL196633 SIH196632:SIH196633 SSD196632:SSD196633 TBZ196632:TBZ196633 TLV196632:TLV196633 TVR196632:TVR196633 UFN196632:UFN196633 UPJ196632:UPJ196633 UZF196632:UZF196633 VJB196632:VJB196633 VSX196632:VSX196633 WCT196632:WCT196633 WMP196632:WMP196633 WWL196632:WWL196633 Y262168:Y262169 JZ262168:JZ262169 TV262168:TV262169 ADR262168:ADR262169 ANN262168:ANN262169 AXJ262168:AXJ262169 BHF262168:BHF262169 BRB262168:BRB262169 CAX262168:CAX262169 CKT262168:CKT262169 CUP262168:CUP262169 DEL262168:DEL262169 DOH262168:DOH262169 DYD262168:DYD262169 EHZ262168:EHZ262169 ERV262168:ERV262169 FBR262168:FBR262169 FLN262168:FLN262169 FVJ262168:FVJ262169 GFF262168:GFF262169 GPB262168:GPB262169 GYX262168:GYX262169 HIT262168:HIT262169 HSP262168:HSP262169 ICL262168:ICL262169 IMH262168:IMH262169 IWD262168:IWD262169 JFZ262168:JFZ262169 JPV262168:JPV262169 JZR262168:JZR262169 KJN262168:KJN262169 KTJ262168:KTJ262169 LDF262168:LDF262169 LNB262168:LNB262169 LWX262168:LWX262169 MGT262168:MGT262169 MQP262168:MQP262169 NAL262168:NAL262169 NKH262168:NKH262169 NUD262168:NUD262169 ODZ262168:ODZ262169 ONV262168:ONV262169 OXR262168:OXR262169 PHN262168:PHN262169 PRJ262168:PRJ262169 QBF262168:QBF262169 QLB262168:QLB262169 QUX262168:QUX262169 RET262168:RET262169 ROP262168:ROP262169 RYL262168:RYL262169 SIH262168:SIH262169 SSD262168:SSD262169 TBZ262168:TBZ262169 TLV262168:TLV262169 TVR262168:TVR262169 UFN262168:UFN262169 UPJ262168:UPJ262169 UZF262168:UZF262169 VJB262168:VJB262169 VSX262168:VSX262169 WCT262168:WCT262169 WMP262168:WMP262169 WWL262168:WWL262169 Y327704:Y327705 JZ327704:JZ327705 TV327704:TV327705 ADR327704:ADR327705 ANN327704:ANN327705 AXJ327704:AXJ327705 BHF327704:BHF327705 BRB327704:BRB327705 CAX327704:CAX327705 CKT327704:CKT327705 CUP327704:CUP327705 DEL327704:DEL327705 DOH327704:DOH327705 DYD327704:DYD327705 EHZ327704:EHZ327705 ERV327704:ERV327705 FBR327704:FBR327705 FLN327704:FLN327705 FVJ327704:FVJ327705 GFF327704:GFF327705 GPB327704:GPB327705 GYX327704:GYX327705 HIT327704:HIT327705 HSP327704:HSP327705 ICL327704:ICL327705 IMH327704:IMH327705 IWD327704:IWD327705 JFZ327704:JFZ327705 JPV327704:JPV327705 JZR327704:JZR327705 KJN327704:KJN327705 KTJ327704:KTJ327705 LDF327704:LDF327705 LNB327704:LNB327705 LWX327704:LWX327705 MGT327704:MGT327705 MQP327704:MQP327705 NAL327704:NAL327705 NKH327704:NKH327705 NUD327704:NUD327705 ODZ327704:ODZ327705 ONV327704:ONV327705 OXR327704:OXR327705 PHN327704:PHN327705 PRJ327704:PRJ327705 QBF327704:QBF327705 QLB327704:QLB327705 QUX327704:QUX327705 RET327704:RET327705 ROP327704:ROP327705 RYL327704:RYL327705 SIH327704:SIH327705 SSD327704:SSD327705 TBZ327704:TBZ327705 TLV327704:TLV327705 TVR327704:TVR327705 UFN327704:UFN327705 UPJ327704:UPJ327705 UZF327704:UZF327705 VJB327704:VJB327705 VSX327704:VSX327705 WCT327704:WCT327705 WMP327704:WMP327705 WWL327704:WWL327705 Y393240:Y393241 JZ393240:JZ393241 TV393240:TV393241 ADR393240:ADR393241 ANN393240:ANN393241 AXJ393240:AXJ393241 BHF393240:BHF393241 BRB393240:BRB393241 CAX393240:CAX393241 CKT393240:CKT393241 CUP393240:CUP393241 DEL393240:DEL393241 DOH393240:DOH393241 DYD393240:DYD393241 EHZ393240:EHZ393241 ERV393240:ERV393241 FBR393240:FBR393241 FLN393240:FLN393241 FVJ393240:FVJ393241 GFF393240:GFF393241 GPB393240:GPB393241 GYX393240:GYX393241 HIT393240:HIT393241 HSP393240:HSP393241 ICL393240:ICL393241 IMH393240:IMH393241 IWD393240:IWD393241 JFZ393240:JFZ393241 JPV393240:JPV393241 JZR393240:JZR393241 KJN393240:KJN393241 KTJ393240:KTJ393241 LDF393240:LDF393241 LNB393240:LNB393241 LWX393240:LWX393241 MGT393240:MGT393241 MQP393240:MQP393241 NAL393240:NAL393241 NKH393240:NKH393241 NUD393240:NUD393241 ODZ393240:ODZ393241 ONV393240:ONV393241 OXR393240:OXR393241 PHN393240:PHN393241 PRJ393240:PRJ393241 QBF393240:QBF393241 QLB393240:QLB393241 QUX393240:QUX393241 RET393240:RET393241 ROP393240:ROP393241 RYL393240:RYL393241 SIH393240:SIH393241 SSD393240:SSD393241 TBZ393240:TBZ393241 TLV393240:TLV393241 TVR393240:TVR393241 UFN393240:UFN393241 UPJ393240:UPJ393241 UZF393240:UZF393241 VJB393240:VJB393241 VSX393240:VSX393241 WCT393240:WCT393241 WMP393240:WMP393241 WWL393240:WWL393241 Y458776:Y458777 JZ458776:JZ458777 TV458776:TV458777 ADR458776:ADR458777 ANN458776:ANN458777 AXJ458776:AXJ458777 BHF458776:BHF458777 BRB458776:BRB458777 CAX458776:CAX458777 CKT458776:CKT458777 CUP458776:CUP458777 DEL458776:DEL458777 DOH458776:DOH458777 DYD458776:DYD458777 EHZ458776:EHZ458777 ERV458776:ERV458777 FBR458776:FBR458777 FLN458776:FLN458777 FVJ458776:FVJ458777 GFF458776:GFF458777 GPB458776:GPB458777 GYX458776:GYX458777 HIT458776:HIT458777 HSP458776:HSP458777 ICL458776:ICL458777 IMH458776:IMH458777 IWD458776:IWD458777 JFZ458776:JFZ458777 JPV458776:JPV458777 JZR458776:JZR458777 KJN458776:KJN458777 KTJ458776:KTJ458777 LDF458776:LDF458777 LNB458776:LNB458777 LWX458776:LWX458777 MGT458776:MGT458777 MQP458776:MQP458777 NAL458776:NAL458777 NKH458776:NKH458777 NUD458776:NUD458777 ODZ458776:ODZ458777 ONV458776:ONV458777 OXR458776:OXR458777 PHN458776:PHN458777 PRJ458776:PRJ458777 QBF458776:QBF458777 QLB458776:QLB458777 QUX458776:QUX458777 RET458776:RET458777 ROP458776:ROP458777 RYL458776:RYL458777 SIH458776:SIH458777 SSD458776:SSD458777 TBZ458776:TBZ458777 TLV458776:TLV458777 TVR458776:TVR458777 UFN458776:UFN458777 UPJ458776:UPJ458777 UZF458776:UZF458777 VJB458776:VJB458777 VSX458776:VSX458777 WCT458776:WCT458777 WMP458776:WMP458777 WWL458776:WWL458777 Y524312:Y524313 JZ524312:JZ524313 TV524312:TV524313 ADR524312:ADR524313 ANN524312:ANN524313 AXJ524312:AXJ524313 BHF524312:BHF524313 BRB524312:BRB524313 CAX524312:CAX524313 CKT524312:CKT524313 CUP524312:CUP524313 DEL524312:DEL524313 DOH524312:DOH524313 DYD524312:DYD524313 EHZ524312:EHZ524313 ERV524312:ERV524313 FBR524312:FBR524313 FLN524312:FLN524313 FVJ524312:FVJ524313 GFF524312:GFF524313 GPB524312:GPB524313 GYX524312:GYX524313 HIT524312:HIT524313 HSP524312:HSP524313 ICL524312:ICL524313 IMH524312:IMH524313 IWD524312:IWD524313 JFZ524312:JFZ524313 JPV524312:JPV524313 JZR524312:JZR524313 KJN524312:KJN524313 KTJ524312:KTJ524313 LDF524312:LDF524313 LNB524312:LNB524313 LWX524312:LWX524313 MGT524312:MGT524313 MQP524312:MQP524313 NAL524312:NAL524313 NKH524312:NKH524313 NUD524312:NUD524313 ODZ524312:ODZ524313 ONV524312:ONV524313 OXR524312:OXR524313 PHN524312:PHN524313 PRJ524312:PRJ524313 QBF524312:QBF524313 QLB524312:QLB524313 QUX524312:QUX524313 RET524312:RET524313 ROP524312:ROP524313 RYL524312:RYL524313 SIH524312:SIH524313 SSD524312:SSD524313 TBZ524312:TBZ524313 TLV524312:TLV524313 TVR524312:TVR524313 UFN524312:UFN524313 UPJ524312:UPJ524313 UZF524312:UZF524313 VJB524312:VJB524313 VSX524312:VSX524313 WCT524312:WCT524313 WMP524312:WMP524313 WWL524312:WWL524313 Y589848:Y589849 JZ589848:JZ589849 TV589848:TV589849 ADR589848:ADR589849 ANN589848:ANN589849 AXJ589848:AXJ589849 BHF589848:BHF589849 BRB589848:BRB589849 CAX589848:CAX589849 CKT589848:CKT589849 CUP589848:CUP589849 DEL589848:DEL589849 DOH589848:DOH589849 DYD589848:DYD589849 EHZ589848:EHZ589849 ERV589848:ERV589849 FBR589848:FBR589849 FLN589848:FLN589849 FVJ589848:FVJ589849 GFF589848:GFF589849 GPB589848:GPB589849 GYX589848:GYX589849 HIT589848:HIT589849 HSP589848:HSP589849 ICL589848:ICL589849 IMH589848:IMH589849 IWD589848:IWD589849 JFZ589848:JFZ589849 JPV589848:JPV589849 JZR589848:JZR589849 KJN589848:KJN589849 KTJ589848:KTJ589849 LDF589848:LDF589849 LNB589848:LNB589849 LWX589848:LWX589849 MGT589848:MGT589849 MQP589848:MQP589849 NAL589848:NAL589849 NKH589848:NKH589849 NUD589848:NUD589849 ODZ589848:ODZ589849 ONV589848:ONV589849 OXR589848:OXR589849 PHN589848:PHN589849 PRJ589848:PRJ589849 QBF589848:QBF589849 QLB589848:QLB589849 QUX589848:QUX589849 RET589848:RET589849 ROP589848:ROP589849 RYL589848:RYL589849 SIH589848:SIH589849 SSD589848:SSD589849 TBZ589848:TBZ589849 TLV589848:TLV589849 TVR589848:TVR589849 UFN589848:UFN589849 UPJ589848:UPJ589849 UZF589848:UZF589849 VJB589848:VJB589849 VSX589848:VSX589849 WCT589848:WCT589849 WMP589848:WMP589849 WWL589848:WWL589849 Y655384:Y655385 JZ655384:JZ655385 TV655384:TV655385 ADR655384:ADR655385 ANN655384:ANN655385 AXJ655384:AXJ655385 BHF655384:BHF655385 BRB655384:BRB655385 CAX655384:CAX655385 CKT655384:CKT655385 CUP655384:CUP655385 DEL655384:DEL655385 DOH655384:DOH655385 DYD655384:DYD655385 EHZ655384:EHZ655385 ERV655384:ERV655385 FBR655384:FBR655385 FLN655384:FLN655385 FVJ655384:FVJ655385 GFF655384:GFF655385 GPB655384:GPB655385 GYX655384:GYX655385 HIT655384:HIT655385 HSP655384:HSP655385 ICL655384:ICL655385 IMH655384:IMH655385 IWD655384:IWD655385 JFZ655384:JFZ655385 JPV655384:JPV655385 JZR655384:JZR655385 KJN655384:KJN655385 KTJ655384:KTJ655385 LDF655384:LDF655385 LNB655384:LNB655385 LWX655384:LWX655385 MGT655384:MGT655385 MQP655384:MQP655385 NAL655384:NAL655385 NKH655384:NKH655385 NUD655384:NUD655385 ODZ655384:ODZ655385 ONV655384:ONV655385 OXR655384:OXR655385 PHN655384:PHN655385 PRJ655384:PRJ655385 QBF655384:QBF655385 QLB655384:QLB655385 QUX655384:QUX655385 RET655384:RET655385 ROP655384:ROP655385 RYL655384:RYL655385 SIH655384:SIH655385 SSD655384:SSD655385 TBZ655384:TBZ655385 TLV655384:TLV655385 TVR655384:TVR655385 UFN655384:UFN655385 UPJ655384:UPJ655385 UZF655384:UZF655385 VJB655384:VJB655385 VSX655384:VSX655385 WCT655384:WCT655385 WMP655384:WMP655385 WWL655384:WWL655385 Y720920:Y720921 JZ720920:JZ720921 TV720920:TV720921 ADR720920:ADR720921 ANN720920:ANN720921 AXJ720920:AXJ720921 BHF720920:BHF720921 BRB720920:BRB720921 CAX720920:CAX720921 CKT720920:CKT720921 CUP720920:CUP720921 DEL720920:DEL720921 DOH720920:DOH720921 DYD720920:DYD720921 EHZ720920:EHZ720921 ERV720920:ERV720921 FBR720920:FBR720921 FLN720920:FLN720921 FVJ720920:FVJ720921 GFF720920:GFF720921 GPB720920:GPB720921 GYX720920:GYX720921 HIT720920:HIT720921 HSP720920:HSP720921 ICL720920:ICL720921 IMH720920:IMH720921 IWD720920:IWD720921 JFZ720920:JFZ720921 JPV720920:JPV720921 JZR720920:JZR720921 KJN720920:KJN720921 KTJ720920:KTJ720921 LDF720920:LDF720921 LNB720920:LNB720921 LWX720920:LWX720921 MGT720920:MGT720921 MQP720920:MQP720921 NAL720920:NAL720921 NKH720920:NKH720921 NUD720920:NUD720921 ODZ720920:ODZ720921 ONV720920:ONV720921 OXR720920:OXR720921 PHN720920:PHN720921 PRJ720920:PRJ720921 QBF720920:QBF720921 QLB720920:QLB720921 QUX720920:QUX720921 RET720920:RET720921 ROP720920:ROP720921 RYL720920:RYL720921 SIH720920:SIH720921 SSD720920:SSD720921 TBZ720920:TBZ720921 TLV720920:TLV720921 TVR720920:TVR720921 UFN720920:UFN720921 UPJ720920:UPJ720921 UZF720920:UZF720921 VJB720920:VJB720921 VSX720920:VSX720921 WCT720920:WCT720921 WMP720920:WMP720921 WWL720920:WWL720921 Y786456:Y786457 JZ786456:JZ786457 TV786456:TV786457 ADR786456:ADR786457 ANN786456:ANN786457 AXJ786456:AXJ786457 BHF786456:BHF786457 BRB786456:BRB786457 CAX786456:CAX786457 CKT786456:CKT786457 CUP786456:CUP786457 DEL786456:DEL786457 DOH786456:DOH786457 DYD786456:DYD786457 EHZ786456:EHZ786457 ERV786456:ERV786457 FBR786456:FBR786457 FLN786456:FLN786457 FVJ786456:FVJ786457 GFF786456:GFF786457 GPB786456:GPB786457 GYX786456:GYX786457 HIT786456:HIT786457 HSP786456:HSP786457 ICL786456:ICL786457 IMH786456:IMH786457 IWD786456:IWD786457 JFZ786456:JFZ786457 JPV786456:JPV786457 JZR786456:JZR786457 KJN786456:KJN786457 KTJ786456:KTJ786457 LDF786456:LDF786457 LNB786456:LNB786457 LWX786456:LWX786457 MGT786456:MGT786457 MQP786456:MQP786457 NAL786456:NAL786457 NKH786456:NKH786457 NUD786456:NUD786457 ODZ786456:ODZ786457 ONV786456:ONV786457 OXR786456:OXR786457 PHN786456:PHN786457 PRJ786456:PRJ786457 QBF786456:QBF786457 QLB786456:QLB786457 QUX786456:QUX786457 RET786456:RET786457 ROP786456:ROP786457 RYL786456:RYL786457 SIH786456:SIH786457 SSD786456:SSD786457 TBZ786456:TBZ786457 TLV786456:TLV786457 TVR786456:TVR786457 UFN786456:UFN786457 UPJ786456:UPJ786457 UZF786456:UZF786457 VJB786456:VJB786457 VSX786456:VSX786457 WCT786456:WCT786457 WMP786456:WMP786457 WWL786456:WWL786457 Y851992:Y851993 JZ851992:JZ851993 TV851992:TV851993 ADR851992:ADR851993 ANN851992:ANN851993 AXJ851992:AXJ851993 BHF851992:BHF851993 BRB851992:BRB851993 CAX851992:CAX851993 CKT851992:CKT851993 CUP851992:CUP851993 DEL851992:DEL851993 DOH851992:DOH851993 DYD851992:DYD851993 EHZ851992:EHZ851993 ERV851992:ERV851993 FBR851992:FBR851993 FLN851992:FLN851993 FVJ851992:FVJ851993 GFF851992:GFF851993 GPB851992:GPB851993 GYX851992:GYX851993 HIT851992:HIT851993 HSP851992:HSP851993 ICL851992:ICL851993 IMH851992:IMH851993 IWD851992:IWD851993 JFZ851992:JFZ851993 JPV851992:JPV851993 JZR851992:JZR851993 KJN851992:KJN851993 KTJ851992:KTJ851993 LDF851992:LDF851993 LNB851992:LNB851993 LWX851992:LWX851993 MGT851992:MGT851993 MQP851992:MQP851993 NAL851992:NAL851993 NKH851992:NKH851993 NUD851992:NUD851993 ODZ851992:ODZ851993 ONV851992:ONV851993 OXR851992:OXR851993 PHN851992:PHN851993 PRJ851992:PRJ851993 QBF851992:QBF851993 QLB851992:QLB851993 QUX851992:QUX851993 RET851992:RET851993 ROP851992:ROP851993 RYL851992:RYL851993 SIH851992:SIH851993 SSD851992:SSD851993 TBZ851992:TBZ851993 TLV851992:TLV851993 TVR851992:TVR851993 UFN851992:UFN851993 UPJ851992:UPJ851993 UZF851992:UZF851993 VJB851992:VJB851993 VSX851992:VSX851993 WCT851992:WCT851993 WMP851992:WMP851993 WWL851992:WWL851993 Y917528:Y917529 JZ917528:JZ917529 TV917528:TV917529 ADR917528:ADR917529 ANN917528:ANN917529 AXJ917528:AXJ917529 BHF917528:BHF917529 BRB917528:BRB917529 CAX917528:CAX917529 CKT917528:CKT917529 CUP917528:CUP917529 DEL917528:DEL917529 DOH917528:DOH917529 DYD917528:DYD917529 EHZ917528:EHZ917529 ERV917528:ERV917529 FBR917528:FBR917529 FLN917528:FLN917529 FVJ917528:FVJ917529 GFF917528:GFF917529 GPB917528:GPB917529 GYX917528:GYX917529 HIT917528:HIT917529 HSP917528:HSP917529 ICL917528:ICL917529 IMH917528:IMH917529 IWD917528:IWD917529 JFZ917528:JFZ917529 JPV917528:JPV917529 JZR917528:JZR917529 KJN917528:KJN917529 KTJ917528:KTJ917529 LDF917528:LDF917529 LNB917528:LNB917529 LWX917528:LWX917529 MGT917528:MGT917529 MQP917528:MQP917529 NAL917528:NAL917529 NKH917528:NKH917529 NUD917528:NUD917529 ODZ917528:ODZ917529 ONV917528:ONV917529 OXR917528:OXR917529 PHN917528:PHN917529 PRJ917528:PRJ917529 QBF917528:QBF917529 QLB917528:QLB917529 QUX917528:QUX917529 RET917528:RET917529 ROP917528:ROP917529 RYL917528:RYL917529 SIH917528:SIH917529 SSD917528:SSD917529 TBZ917528:TBZ917529 TLV917528:TLV917529 TVR917528:TVR917529 UFN917528:UFN917529 UPJ917528:UPJ917529 UZF917528:UZF917529 VJB917528:VJB917529 VSX917528:VSX917529 WCT917528:WCT917529 WMP917528:WMP917529 WWL917528:WWL917529 Y983064:Y983065 JZ983064:JZ983065 TV983064:TV983065 ADR983064:ADR983065 ANN983064:ANN983065 AXJ983064:AXJ983065 BHF983064:BHF983065 BRB983064:BRB983065 CAX983064:CAX983065 CKT983064:CKT983065 CUP983064:CUP983065 DEL983064:DEL983065 DOH983064:DOH983065 DYD983064:DYD983065 EHZ983064:EHZ983065 ERV983064:ERV983065 FBR983064:FBR983065 FLN983064:FLN983065 FVJ983064:FVJ983065 GFF983064:GFF983065 GPB983064:GPB983065 GYX983064:GYX983065 HIT983064:HIT983065 HSP983064:HSP983065 ICL983064:ICL983065 IMH983064:IMH983065 IWD983064:IWD983065 JFZ983064:JFZ983065 JPV983064:JPV983065 JZR983064:JZR983065 KJN983064:KJN983065 KTJ983064:KTJ983065 LDF983064:LDF983065 LNB983064:LNB983065 LWX983064:LWX983065 MGT983064:MGT983065 MQP983064:MQP983065 NAL983064:NAL983065 NKH983064:NKH983065 NUD983064:NUD983065 ODZ983064:ODZ983065 ONV983064:ONV983065 OXR983064:OXR983065 PHN983064:PHN983065 PRJ983064:PRJ983065 QBF983064:QBF983065 QLB983064:QLB983065 QUX983064:QUX983065 RET983064:RET983065 ROP983064:ROP983065 RYL983064:RYL983065 SIH983064:SIH983065 SSD983064:SSD983065 TBZ983064:TBZ983065 TLV983064:TLV983065 TVR983064:TVR983065 UFN983064:UFN983065 UPJ983064:UPJ983065 UZF983064:UZF983065 VJB983064:VJB983065 VSX983064:VSX983065 WCT983064:WCT983065 WMP983064:WMP983065 TT24 Y24 W24 WMW29 WWS29 W29 KE29 UA29 ADW29 ANS29 AXO29 BHK29 BRG29 CBC29 CKY29 CUU29 DEQ29 DOM29 DYI29 EIE29 ESA29 FBW29 FLS29 FVO29 GFK29 GPG29 GZC29 HIY29 HSU29 ICQ29 IMM29 IWI29 JGE29 JQA29 JZW29 KJS29 KTO29 LDK29 LNG29 LXC29 MGY29 MQU29 NAQ29 NKM29 NUI29 OEE29 OOA29 OXW29 PHS29 PRO29 QBK29 QLG29 QVC29 REY29 ROU29 RYQ29 SIM29 SSI29 TCE29 TMA29 TVW29 UFS29 UPO29 UZK29 VJG29 VTC29 WCY29 WMU29 WWQ29 Y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AI65560:AI65561 AI131096:AI131097 AI196632:AI196633 AI262168:AI262169 AI327704:AI327705 AI393240:AI393241 AI458776:AI458777 AI524312:AI524313 AI589848:AI589849 AI655384:AI655385 AI720920:AI720921 AI786456:AI786457 AI851992:AI851993 AI917528:AI917529 AI983064:AI983065 AK65560:AK65561 AK131096:AK131097 AK196632:AK196633 AK262168:AK262169 AK327704:AK327705 AK393240:AK393241 AK458776:AK458777 AK524312:AK524313 AK589848:AK589849 AK655384:AK655385 AK720920:AK720921 AK786456:AK786457 AK851992:AK851993 AK917528:AK917529 AK983064:AK983065 AK24 AI24 AI29 AK29"/>
    <dataValidation allowBlank="1" promptTitle="checkPeriodRange" sqref="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JW24 WWI983064:WWI983065 V65560:V65561 JW65560:JW65561 TS65560:TS65561 ADO65560:ADO65561 ANK65560:ANK65561 AXG65560:AXG65561 BHC65560:BHC65561 BQY65560:BQY65561 CAU65560:CAU65561 CKQ65560:CKQ65561 CUM65560:CUM65561 DEI65560:DEI65561 DOE65560:DOE65561 DYA65560:DYA65561 EHW65560:EHW65561 ERS65560:ERS65561 FBO65560:FBO65561 FLK65560:FLK65561 FVG65560:FVG65561 GFC65560:GFC65561 GOY65560:GOY65561 GYU65560:GYU65561 HIQ65560:HIQ65561 HSM65560:HSM65561 ICI65560:ICI65561 IME65560:IME65561 IWA65560:IWA65561 JFW65560:JFW65561 JPS65560:JPS65561 JZO65560:JZO65561 KJK65560:KJK65561 KTG65560:KTG65561 LDC65560:LDC65561 LMY65560:LMY65561 LWU65560:LWU65561 MGQ65560:MGQ65561 MQM65560:MQM65561 NAI65560:NAI65561 NKE65560:NKE65561 NUA65560:NUA65561 ODW65560:ODW65561 ONS65560:ONS65561 OXO65560:OXO65561 PHK65560:PHK65561 PRG65560:PRG65561 QBC65560:QBC65561 QKY65560:QKY65561 QUU65560:QUU65561 REQ65560:REQ65561 ROM65560:ROM65561 RYI65560:RYI65561 SIE65560:SIE65561 SSA65560:SSA65561 TBW65560:TBW65561 TLS65560:TLS65561 TVO65560:TVO65561 UFK65560:UFK65561 UPG65560:UPG65561 UZC65560:UZC65561 VIY65560:VIY65561 VSU65560:VSU65561 WCQ65560:WCQ65561 WMM65560:WMM65561 WWI65560:WWI65561 V131096:V131097 JW131096:JW131097 TS131096:TS131097 ADO131096:ADO131097 ANK131096:ANK131097 AXG131096:AXG131097 BHC131096:BHC131097 BQY131096:BQY131097 CAU131096:CAU131097 CKQ131096:CKQ131097 CUM131096:CUM131097 DEI131096:DEI131097 DOE131096:DOE131097 DYA131096:DYA131097 EHW131096:EHW131097 ERS131096:ERS131097 FBO131096:FBO131097 FLK131096:FLK131097 FVG131096:FVG131097 GFC131096:GFC131097 GOY131096:GOY131097 GYU131096:GYU131097 HIQ131096:HIQ131097 HSM131096:HSM131097 ICI131096:ICI131097 IME131096:IME131097 IWA131096:IWA131097 JFW131096:JFW131097 JPS131096:JPS131097 JZO131096:JZO131097 KJK131096:KJK131097 KTG131096:KTG131097 LDC131096:LDC131097 LMY131096:LMY131097 LWU131096:LWU131097 MGQ131096:MGQ131097 MQM131096:MQM131097 NAI131096:NAI131097 NKE131096:NKE131097 NUA131096:NUA131097 ODW131096:ODW131097 ONS131096:ONS131097 OXO131096:OXO131097 PHK131096:PHK131097 PRG131096:PRG131097 QBC131096:QBC131097 QKY131096:QKY131097 QUU131096:QUU131097 REQ131096:REQ131097 ROM131096:ROM131097 RYI131096:RYI131097 SIE131096:SIE131097 SSA131096:SSA131097 TBW131096:TBW131097 TLS131096:TLS131097 TVO131096:TVO131097 UFK131096:UFK131097 UPG131096:UPG131097 UZC131096:UZC131097 VIY131096:VIY131097 VSU131096:VSU131097 WCQ131096:WCQ131097 WMM131096:WMM131097 WWI131096:WWI131097 V196632:V196633 JW196632:JW196633 TS196632:TS196633 ADO196632:ADO196633 ANK196632:ANK196633 AXG196632:AXG196633 BHC196632:BHC196633 BQY196632:BQY196633 CAU196632:CAU196633 CKQ196632:CKQ196633 CUM196632:CUM196633 DEI196632:DEI196633 DOE196632:DOE196633 DYA196632:DYA196633 EHW196632:EHW196633 ERS196632:ERS196633 FBO196632:FBO196633 FLK196632:FLK196633 FVG196632:FVG196633 GFC196632:GFC196633 GOY196632:GOY196633 GYU196632:GYU196633 HIQ196632:HIQ196633 HSM196632:HSM196633 ICI196632:ICI196633 IME196632:IME196633 IWA196632:IWA196633 JFW196632:JFW196633 JPS196632:JPS196633 JZO196632:JZO196633 KJK196632:KJK196633 KTG196632:KTG196633 LDC196632:LDC196633 LMY196632:LMY196633 LWU196632:LWU196633 MGQ196632:MGQ196633 MQM196632:MQM196633 NAI196632:NAI196633 NKE196632:NKE196633 NUA196632:NUA196633 ODW196632:ODW196633 ONS196632:ONS196633 OXO196632:OXO196633 PHK196632:PHK196633 PRG196632:PRG196633 QBC196632:QBC196633 QKY196632:QKY196633 QUU196632:QUU196633 REQ196632:REQ196633 ROM196632:ROM196633 RYI196632:RYI196633 SIE196632:SIE196633 SSA196632:SSA196633 TBW196632:TBW196633 TLS196632:TLS196633 TVO196632:TVO196633 UFK196632:UFK196633 UPG196632:UPG196633 UZC196632:UZC196633 VIY196632:VIY196633 VSU196632:VSU196633 WCQ196632:WCQ196633 WMM196632:WMM196633 WWI196632:WWI196633 V262168:V262169 JW262168:JW262169 TS262168:TS262169 ADO262168:ADO262169 ANK262168:ANK262169 AXG262168:AXG262169 BHC262168:BHC262169 BQY262168:BQY262169 CAU262168:CAU262169 CKQ262168:CKQ262169 CUM262168:CUM262169 DEI262168:DEI262169 DOE262168:DOE262169 DYA262168:DYA262169 EHW262168:EHW262169 ERS262168:ERS262169 FBO262168:FBO262169 FLK262168:FLK262169 FVG262168:FVG262169 GFC262168:GFC262169 GOY262168:GOY262169 GYU262168:GYU262169 HIQ262168:HIQ262169 HSM262168:HSM262169 ICI262168:ICI262169 IME262168:IME262169 IWA262168:IWA262169 JFW262168:JFW262169 JPS262168:JPS262169 JZO262168:JZO262169 KJK262168:KJK262169 KTG262168:KTG262169 LDC262168:LDC262169 LMY262168:LMY262169 LWU262168:LWU262169 MGQ262168:MGQ262169 MQM262168:MQM262169 NAI262168:NAI262169 NKE262168:NKE262169 NUA262168:NUA262169 ODW262168:ODW262169 ONS262168:ONS262169 OXO262168:OXO262169 PHK262168:PHK262169 PRG262168:PRG262169 QBC262168:QBC262169 QKY262168:QKY262169 QUU262168:QUU262169 REQ262168:REQ262169 ROM262168:ROM262169 RYI262168:RYI262169 SIE262168:SIE262169 SSA262168:SSA262169 TBW262168:TBW262169 TLS262168:TLS262169 TVO262168:TVO262169 UFK262168:UFK262169 UPG262168:UPG262169 UZC262168:UZC262169 VIY262168:VIY262169 VSU262168:VSU262169 WCQ262168:WCQ262169 WMM262168:WMM262169 WWI262168:WWI262169 V327704:V327705 JW327704:JW327705 TS327704:TS327705 ADO327704:ADO327705 ANK327704:ANK327705 AXG327704:AXG327705 BHC327704:BHC327705 BQY327704:BQY327705 CAU327704:CAU327705 CKQ327704:CKQ327705 CUM327704:CUM327705 DEI327704:DEI327705 DOE327704:DOE327705 DYA327704:DYA327705 EHW327704:EHW327705 ERS327704:ERS327705 FBO327704:FBO327705 FLK327704:FLK327705 FVG327704:FVG327705 GFC327704:GFC327705 GOY327704:GOY327705 GYU327704:GYU327705 HIQ327704:HIQ327705 HSM327704:HSM327705 ICI327704:ICI327705 IME327704:IME327705 IWA327704:IWA327705 JFW327704:JFW327705 JPS327704:JPS327705 JZO327704:JZO327705 KJK327704:KJK327705 KTG327704:KTG327705 LDC327704:LDC327705 LMY327704:LMY327705 LWU327704:LWU327705 MGQ327704:MGQ327705 MQM327704:MQM327705 NAI327704:NAI327705 NKE327704:NKE327705 NUA327704:NUA327705 ODW327704:ODW327705 ONS327704:ONS327705 OXO327704:OXO327705 PHK327704:PHK327705 PRG327704:PRG327705 QBC327704:QBC327705 QKY327704:QKY327705 QUU327704:QUU327705 REQ327704:REQ327705 ROM327704:ROM327705 RYI327704:RYI327705 SIE327704:SIE327705 SSA327704:SSA327705 TBW327704:TBW327705 TLS327704:TLS327705 TVO327704:TVO327705 UFK327704:UFK327705 UPG327704:UPG327705 UZC327704:UZC327705 VIY327704:VIY327705 VSU327704:VSU327705 WCQ327704:WCQ327705 WMM327704:WMM327705 WWI327704:WWI327705 V393240:V393241 JW393240:JW393241 TS393240:TS393241 ADO393240:ADO393241 ANK393240:ANK393241 AXG393240:AXG393241 BHC393240:BHC393241 BQY393240:BQY393241 CAU393240:CAU393241 CKQ393240:CKQ393241 CUM393240:CUM393241 DEI393240:DEI393241 DOE393240:DOE393241 DYA393240:DYA393241 EHW393240:EHW393241 ERS393240:ERS393241 FBO393240:FBO393241 FLK393240:FLK393241 FVG393240:FVG393241 GFC393240:GFC393241 GOY393240:GOY393241 GYU393240:GYU393241 HIQ393240:HIQ393241 HSM393240:HSM393241 ICI393240:ICI393241 IME393240:IME393241 IWA393240:IWA393241 JFW393240:JFW393241 JPS393240:JPS393241 JZO393240:JZO393241 KJK393240:KJK393241 KTG393240:KTG393241 LDC393240:LDC393241 LMY393240:LMY393241 LWU393240:LWU393241 MGQ393240:MGQ393241 MQM393240:MQM393241 NAI393240:NAI393241 NKE393240:NKE393241 NUA393240:NUA393241 ODW393240:ODW393241 ONS393240:ONS393241 OXO393240:OXO393241 PHK393240:PHK393241 PRG393240:PRG393241 QBC393240:QBC393241 QKY393240:QKY393241 QUU393240:QUU393241 REQ393240:REQ393241 ROM393240:ROM393241 RYI393240:RYI393241 SIE393240:SIE393241 SSA393240:SSA393241 TBW393240:TBW393241 TLS393240:TLS393241 TVO393240:TVO393241 UFK393240:UFK393241 UPG393240:UPG393241 UZC393240:UZC393241 VIY393240:VIY393241 VSU393240:VSU393241 WCQ393240:WCQ393241 WMM393240:WMM393241 WWI393240:WWI393241 V458776:V458777 JW458776:JW458777 TS458776:TS458777 ADO458776:ADO458777 ANK458776:ANK458777 AXG458776:AXG458777 BHC458776:BHC458777 BQY458776:BQY458777 CAU458776:CAU458777 CKQ458776:CKQ458777 CUM458776:CUM458777 DEI458776:DEI458777 DOE458776:DOE458777 DYA458776:DYA458777 EHW458776:EHW458777 ERS458776:ERS458777 FBO458776:FBO458777 FLK458776:FLK458777 FVG458776:FVG458777 GFC458776:GFC458777 GOY458776:GOY458777 GYU458776:GYU458777 HIQ458776:HIQ458777 HSM458776:HSM458777 ICI458776:ICI458777 IME458776:IME458777 IWA458776:IWA458777 JFW458776:JFW458777 JPS458776:JPS458777 JZO458776:JZO458777 KJK458776:KJK458777 KTG458776:KTG458777 LDC458776:LDC458777 LMY458776:LMY458777 LWU458776:LWU458777 MGQ458776:MGQ458777 MQM458776:MQM458777 NAI458776:NAI458777 NKE458776:NKE458777 NUA458776:NUA458777 ODW458776:ODW458777 ONS458776:ONS458777 OXO458776:OXO458777 PHK458776:PHK458777 PRG458776:PRG458777 QBC458776:QBC458777 QKY458776:QKY458777 QUU458776:QUU458777 REQ458776:REQ458777 ROM458776:ROM458777 RYI458776:RYI458777 SIE458776:SIE458777 SSA458776:SSA458777 TBW458776:TBW458777 TLS458776:TLS458777 TVO458776:TVO458777 UFK458776:UFK458777 UPG458776:UPG458777 UZC458776:UZC458777 VIY458776:VIY458777 VSU458776:VSU458777 WCQ458776:WCQ458777 WMM458776:WMM458777 WWI458776:WWI458777 V524312:V524313 JW524312:JW524313 TS524312:TS524313 ADO524312:ADO524313 ANK524312:ANK524313 AXG524312:AXG524313 BHC524312:BHC524313 BQY524312:BQY524313 CAU524312:CAU524313 CKQ524312:CKQ524313 CUM524312:CUM524313 DEI524312:DEI524313 DOE524312:DOE524313 DYA524312:DYA524313 EHW524312:EHW524313 ERS524312:ERS524313 FBO524312:FBO524313 FLK524312:FLK524313 FVG524312:FVG524313 GFC524312:GFC524313 GOY524312:GOY524313 GYU524312:GYU524313 HIQ524312:HIQ524313 HSM524312:HSM524313 ICI524312:ICI524313 IME524312:IME524313 IWA524312:IWA524313 JFW524312:JFW524313 JPS524312:JPS524313 JZO524312:JZO524313 KJK524312:KJK524313 KTG524312:KTG524313 LDC524312:LDC524313 LMY524312:LMY524313 LWU524312:LWU524313 MGQ524312:MGQ524313 MQM524312:MQM524313 NAI524312:NAI524313 NKE524312:NKE524313 NUA524312:NUA524313 ODW524312:ODW524313 ONS524312:ONS524313 OXO524312:OXO524313 PHK524312:PHK524313 PRG524312:PRG524313 QBC524312:QBC524313 QKY524312:QKY524313 QUU524312:QUU524313 REQ524312:REQ524313 ROM524312:ROM524313 RYI524312:RYI524313 SIE524312:SIE524313 SSA524312:SSA524313 TBW524312:TBW524313 TLS524312:TLS524313 TVO524312:TVO524313 UFK524312:UFK524313 UPG524312:UPG524313 UZC524312:UZC524313 VIY524312:VIY524313 VSU524312:VSU524313 WCQ524312:WCQ524313 WMM524312:WMM524313 WWI524312:WWI524313 V589848:V589849 JW589848:JW589849 TS589848:TS589849 ADO589848:ADO589849 ANK589848:ANK589849 AXG589848:AXG589849 BHC589848:BHC589849 BQY589848:BQY589849 CAU589848:CAU589849 CKQ589848:CKQ589849 CUM589848:CUM589849 DEI589848:DEI589849 DOE589848:DOE589849 DYA589848:DYA589849 EHW589848:EHW589849 ERS589848:ERS589849 FBO589848:FBO589849 FLK589848:FLK589849 FVG589848:FVG589849 GFC589848:GFC589849 GOY589848:GOY589849 GYU589848:GYU589849 HIQ589848:HIQ589849 HSM589848:HSM589849 ICI589848:ICI589849 IME589848:IME589849 IWA589848:IWA589849 JFW589848:JFW589849 JPS589848:JPS589849 JZO589848:JZO589849 KJK589848:KJK589849 KTG589848:KTG589849 LDC589848:LDC589849 LMY589848:LMY589849 LWU589848:LWU589849 MGQ589848:MGQ589849 MQM589848:MQM589849 NAI589848:NAI589849 NKE589848:NKE589849 NUA589848:NUA589849 ODW589848:ODW589849 ONS589848:ONS589849 OXO589848:OXO589849 PHK589848:PHK589849 PRG589848:PRG589849 QBC589848:QBC589849 QKY589848:QKY589849 QUU589848:QUU589849 REQ589848:REQ589849 ROM589848:ROM589849 RYI589848:RYI589849 SIE589848:SIE589849 SSA589848:SSA589849 TBW589848:TBW589849 TLS589848:TLS589849 TVO589848:TVO589849 UFK589848:UFK589849 UPG589848:UPG589849 UZC589848:UZC589849 VIY589848:VIY589849 VSU589848:VSU589849 WCQ589848:WCQ589849 WMM589848:WMM589849 WWI589848:WWI589849 V655384:V655385 JW655384:JW655385 TS655384:TS655385 ADO655384:ADO655385 ANK655384:ANK655385 AXG655384:AXG655385 BHC655384:BHC655385 BQY655384:BQY655385 CAU655384:CAU655385 CKQ655384:CKQ655385 CUM655384:CUM655385 DEI655384:DEI655385 DOE655384:DOE655385 DYA655384:DYA655385 EHW655384:EHW655385 ERS655384:ERS655385 FBO655384:FBO655385 FLK655384:FLK655385 FVG655384:FVG655385 GFC655384:GFC655385 GOY655384:GOY655385 GYU655384:GYU655385 HIQ655384:HIQ655385 HSM655384:HSM655385 ICI655384:ICI655385 IME655384:IME655385 IWA655384:IWA655385 JFW655384:JFW655385 JPS655384:JPS655385 JZO655384:JZO655385 KJK655384:KJK655385 KTG655384:KTG655385 LDC655384:LDC655385 LMY655384:LMY655385 LWU655384:LWU655385 MGQ655384:MGQ655385 MQM655384:MQM655385 NAI655384:NAI655385 NKE655384:NKE655385 NUA655384:NUA655385 ODW655384:ODW655385 ONS655384:ONS655385 OXO655384:OXO655385 PHK655384:PHK655385 PRG655384:PRG655385 QBC655384:QBC655385 QKY655384:QKY655385 QUU655384:QUU655385 REQ655384:REQ655385 ROM655384:ROM655385 RYI655384:RYI655385 SIE655384:SIE655385 SSA655384:SSA655385 TBW655384:TBW655385 TLS655384:TLS655385 TVO655384:TVO655385 UFK655384:UFK655385 UPG655384:UPG655385 UZC655384:UZC655385 VIY655384:VIY655385 VSU655384:VSU655385 WCQ655384:WCQ655385 WMM655384:WMM655385 WWI655384:WWI655385 V720920:V720921 JW720920:JW720921 TS720920:TS720921 ADO720920:ADO720921 ANK720920:ANK720921 AXG720920:AXG720921 BHC720920:BHC720921 BQY720920:BQY720921 CAU720920:CAU720921 CKQ720920:CKQ720921 CUM720920:CUM720921 DEI720920:DEI720921 DOE720920:DOE720921 DYA720920:DYA720921 EHW720920:EHW720921 ERS720920:ERS720921 FBO720920:FBO720921 FLK720920:FLK720921 FVG720920:FVG720921 GFC720920:GFC720921 GOY720920:GOY720921 GYU720920:GYU720921 HIQ720920:HIQ720921 HSM720920:HSM720921 ICI720920:ICI720921 IME720920:IME720921 IWA720920:IWA720921 JFW720920:JFW720921 JPS720920:JPS720921 JZO720920:JZO720921 KJK720920:KJK720921 KTG720920:KTG720921 LDC720920:LDC720921 LMY720920:LMY720921 LWU720920:LWU720921 MGQ720920:MGQ720921 MQM720920:MQM720921 NAI720920:NAI720921 NKE720920:NKE720921 NUA720920:NUA720921 ODW720920:ODW720921 ONS720920:ONS720921 OXO720920:OXO720921 PHK720920:PHK720921 PRG720920:PRG720921 QBC720920:QBC720921 QKY720920:QKY720921 QUU720920:QUU720921 REQ720920:REQ720921 ROM720920:ROM720921 RYI720920:RYI720921 SIE720920:SIE720921 SSA720920:SSA720921 TBW720920:TBW720921 TLS720920:TLS720921 TVO720920:TVO720921 UFK720920:UFK720921 UPG720920:UPG720921 UZC720920:UZC720921 VIY720920:VIY720921 VSU720920:VSU720921 WCQ720920:WCQ720921 WMM720920:WMM720921 WWI720920:WWI720921 V786456:V786457 JW786456:JW786457 TS786456:TS786457 ADO786456:ADO786457 ANK786456:ANK786457 AXG786456:AXG786457 BHC786456:BHC786457 BQY786456:BQY786457 CAU786456:CAU786457 CKQ786456:CKQ786457 CUM786456:CUM786457 DEI786456:DEI786457 DOE786456:DOE786457 DYA786456:DYA786457 EHW786456:EHW786457 ERS786456:ERS786457 FBO786456:FBO786457 FLK786456:FLK786457 FVG786456:FVG786457 GFC786456:GFC786457 GOY786456:GOY786457 GYU786456:GYU786457 HIQ786456:HIQ786457 HSM786456:HSM786457 ICI786456:ICI786457 IME786456:IME786457 IWA786456:IWA786457 JFW786456:JFW786457 JPS786456:JPS786457 JZO786456:JZO786457 KJK786456:KJK786457 KTG786456:KTG786457 LDC786456:LDC786457 LMY786456:LMY786457 LWU786456:LWU786457 MGQ786456:MGQ786457 MQM786456:MQM786457 NAI786456:NAI786457 NKE786456:NKE786457 NUA786456:NUA786457 ODW786456:ODW786457 ONS786456:ONS786457 OXO786456:OXO786457 PHK786456:PHK786457 PRG786456:PRG786457 QBC786456:QBC786457 QKY786456:QKY786457 QUU786456:QUU786457 REQ786456:REQ786457 ROM786456:ROM786457 RYI786456:RYI786457 SIE786456:SIE786457 SSA786456:SSA786457 TBW786456:TBW786457 TLS786456:TLS786457 TVO786456:TVO786457 UFK786456:UFK786457 UPG786456:UPG786457 UZC786456:UZC786457 VIY786456:VIY786457 VSU786456:VSU786457 WCQ786456:WCQ786457 WMM786456:WMM786457 WWI786456:WWI786457 V851992:V851993 JW851992:JW851993 TS851992:TS851993 ADO851992:ADO851993 ANK851992:ANK851993 AXG851992:AXG851993 BHC851992:BHC851993 BQY851992:BQY851993 CAU851992:CAU851993 CKQ851992:CKQ851993 CUM851992:CUM851993 DEI851992:DEI851993 DOE851992:DOE851993 DYA851992:DYA851993 EHW851992:EHW851993 ERS851992:ERS851993 FBO851992:FBO851993 FLK851992:FLK851993 FVG851992:FVG851993 GFC851992:GFC851993 GOY851992:GOY851993 GYU851992:GYU851993 HIQ851992:HIQ851993 HSM851992:HSM851993 ICI851992:ICI851993 IME851992:IME851993 IWA851992:IWA851993 JFW851992:JFW851993 JPS851992:JPS851993 JZO851992:JZO851993 KJK851992:KJK851993 KTG851992:KTG851993 LDC851992:LDC851993 LMY851992:LMY851993 LWU851992:LWU851993 MGQ851992:MGQ851993 MQM851992:MQM851993 NAI851992:NAI851993 NKE851992:NKE851993 NUA851992:NUA851993 ODW851992:ODW851993 ONS851992:ONS851993 OXO851992:OXO851993 PHK851992:PHK851993 PRG851992:PRG851993 QBC851992:QBC851993 QKY851992:QKY851993 QUU851992:QUU851993 REQ851992:REQ851993 ROM851992:ROM851993 RYI851992:RYI851993 SIE851992:SIE851993 SSA851992:SSA851993 TBW851992:TBW851993 TLS851992:TLS851993 TVO851992:TVO851993 UFK851992:UFK851993 UPG851992:UPG851993 UZC851992:UZC851993 VIY851992:VIY851993 VSU851992:VSU851993 WCQ851992:WCQ851993 WMM851992:WMM851993 WWI851992:WWI851993 V917528:V917529 JW917528:JW917529 TS917528:TS917529 ADO917528:ADO917529 ANK917528:ANK917529 AXG917528:AXG917529 BHC917528:BHC917529 BQY917528:BQY917529 CAU917528:CAU917529 CKQ917528:CKQ917529 CUM917528:CUM917529 DEI917528:DEI917529 DOE917528:DOE917529 DYA917528:DYA917529 EHW917528:EHW917529 ERS917528:ERS917529 FBO917528:FBO917529 FLK917528:FLK917529 FVG917528:FVG917529 GFC917528:GFC917529 GOY917528:GOY917529 GYU917528:GYU917529 HIQ917528:HIQ917529 HSM917528:HSM917529 ICI917528:ICI917529 IME917528:IME917529 IWA917528:IWA917529 JFW917528:JFW917529 JPS917528:JPS917529 JZO917528:JZO917529 KJK917528:KJK917529 KTG917528:KTG917529 LDC917528:LDC917529 LMY917528:LMY917529 LWU917528:LWU917529 MGQ917528:MGQ917529 MQM917528:MQM917529 NAI917528:NAI917529 NKE917528:NKE917529 NUA917528:NUA917529 ODW917528:ODW917529 ONS917528:ONS917529 OXO917528:OXO917529 PHK917528:PHK917529 PRG917528:PRG917529 QBC917528:QBC917529 QKY917528:QKY917529 QUU917528:QUU917529 REQ917528:REQ917529 ROM917528:ROM917529 RYI917528:RYI917529 SIE917528:SIE917529 SSA917528:SSA917529 TBW917528:TBW917529 TLS917528:TLS917529 TVO917528:TVO917529 UFK917528:UFK917529 UPG917528:UPG917529 UZC917528:UZC917529 VIY917528:VIY917529 VSU917528:VSU917529 WCQ917528:WCQ917529 WMM917528:WMM917529 WWI917528:WWI917529 V983064:V983065 JW983064:JW983065 TS983064:TS983065 ADO983064:ADO983065 ANK983064:ANK983065 AXG983064:AXG983065 BHC983064:BHC983065 BQY983064:BQY983065 CAU983064:CAU983065 CKQ983064:CKQ983065 CUM983064:CUM983065 DEI983064:DEI983065 DOE983064:DOE983065 DYA983064:DYA983065 EHW983064:EHW983065 ERS983064:ERS983065 FBO983064:FBO983065 FLK983064:FLK983065 FVG983064:FVG983065 GFC983064:GFC983065 GOY983064:GOY983065 GYU983064:GYU983065 HIQ983064:HIQ983065 HSM983064:HSM983065 ICI983064:ICI983065 IME983064:IME983065 IWA983064:IWA983065 JFW983064:JFW983065 JPS983064:JPS983065 JZO983064:JZO983065 KJK983064:KJK983065 KTG983064:KTG983065 LDC983064:LDC983065 LMY983064:LMY983065 LWU983064:LWU983065 MGQ983064:MGQ983065 MQM983064:MQM983065 NAI983064:NAI983065 NKE983064:NKE983065 NUA983064:NUA983065 ODW983064:ODW983065 ONS983064:ONS983065 OXO983064:OXO983065 PHK983064:PHK983065 PRG983064:PRG983065 QBC983064:QBC983065 QKY983064:QKY983065 QUU983064:QUU983065 REQ983064:REQ983065 ROM983064:ROM983065 RYI983064:RYI983065 SIE983064:SIE983065 SSA983064:SSA983065 TBW983064:TBW983065 TLS983064:TLS983065 TVO983064:TVO983065 UFK983064:UFK983065 UPG983064:UPG983065 UZC983064:UZC983065 VIY983064:VIY983065 VSU983064:VSU983065 WCQ983064:WCQ983065 WMM983064:WMM983065 TS24 V24 WWP29 V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AH65560:AH65561 AH131096:AH131097 AH196632:AH196633 AH262168:AH262169 AH327704:AH327705 AH393240:AH393241 AH458776:AH458777 AH524312:AH524313 AH589848:AH589849 AH655384:AH655385 AH720920:AH720921 AH786456:AH786457 AH851992:AH851993 AH917528:AH917529 AH983064:AH983065 AH24 AH29"/>
    <dataValidation allowBlank="1" showInputMessage="1" showErrorMessage="1" prompt="Для выбора выполните двойной щелчок левой клавиши мыши по соответствующей ячейке." sqref="TW24 X65560:X65562 JY65560:JY65562 TU65560:TU65562 ADQ65560:ADQ65562 ANM65560:ANM65562 AXI65560:AXI65562 BHE65560:BHE65562 BRA65560:BRA65562 CAW65560:CAW65562 CKS65560:CKS65562 CUO65560:CUO65562 DEK65560:DEK65562 DOG65560:DOG65562 DYC65560:DYC65562 EHY65560:EHY65562 ERU65560:ERU65562 FBQ65560:FBQ65562 FLM65560:FLM65562 FVI65560:FVI65562 GFE65560:GFE65562 GPA65560:GPA65562 GYW65560:GYW65562 HIS65560:HIS65562 HSO65560:HSO65562 ICK65560:ICK65562 IMG65560:IMG65562 IWC65560:IWC65562 JFY65560:JFY65562 JPU65560:JPU65562 JZQ65560:JZQ65562 KJM65560:KJM65562 KTI65560:KTI65562 LDE65560:LDE65562 LNA65560:LNA65562 LWW65560:LWW65562 MGS65560:MGS65562 MQO65560:MQO65562 NAK65560:NAK65562 NKG65560:NKG65562 NUC65560:NUC65562 ODY65560:ODY65562 ONU65560:ONU65562 OXQ65560:OXQ65562 PHM65560:PHM65562 PRI65560:PRI65562 QBE65560:QBE65562 QLA65560:QLA65562 QUW65560:QUW65562 RES65560:RES65562 ROO65560:ROO65562 RYK65560:RYK65562 SIG65560:SIG65562 SSC65560:SSC65562 TBY65560:TBY65562 TLU65560:TLU65562 TVQ65560:TVQ65562 UFM65560:UFM65562 UPI65560:UPI65562 UZE65560:UZE65562 VJA65560:VJA65562 VSW65560:VSW65562 WCS65560:WCS65562 WMO65560:WMO65562 WWK65560:WWK65562 X131096:X131098 JY131096:JY131098 TU131096:TU131098 ADQ131096:ADQ131098 ANM131096:ANM131098 AXI131096:AXI131098 BHE131096:BHE131098 BRA131096:BRA131098 CAW131096:CAW131098 CKS131096:CKS131098 CUO131096:CUO131098 DEK131096:DEK131098 DOG131096:DOG131098 DYC131096:DYC131098 EHY131096:EHY131098 ERU131096:ERU131098 FBQ131096:FBQ131098 FLM131096:FLM131098 FVI131096:FVI131098 GFE131096:GFE131098 GPA131096:GPA131098 GYW131096:GYW131098 HIS131096:HIS131098 HSO131096:HSO131098 ICK131096:ICK131098 IMG131096:IMG131098 IWC131096:IWC131098 JFY131096:JFY131098 JPU131096:JPU131098 JZQ131096:JZQ131098 KJM131096:KJM131098 KTI131096:KTI131098 LDE131096:LDE131098 LNA131096:LNA131098 LWW131096:LWW131098 MGS131096:MGS131098 MQO131096:MQO131098 NAK131096:NAK131098 NKG131096:NKG131098 NUC131096:NUC131098 ODY131096:ODY131098 ONU131096:ONU131098 OXQ131096:OXQ131098 PHM131096:PHM131098 PRI131096:PRI131098 QBE131096:QBE131098 QLA131096:QLA131098 QUW131096:QUW131098 RES131096:RES131098 ROO131096:ROO131098 RYK131096:RYK131098 SIG131096:SIG131098 SSC131096:SSC131098 TBY131096:TBY131098 TLU131096:TLU131098 TVQ131096:TVQ131098 UFM131096:UFM131098 UPI131096:UPI131098 UZE131096:UZE131098 VJA131096:VJA131098 VSW131096:VSW131098 WCS131096:WCS131098 WMO131096:WMO131098 WWK131096:WWK131098 X196632:X196634 JY196632:JY196634 TU196632:TU196634 ADQ196632:ADQ196634 ANM196632:ANM196634 AXI196632:AXI196634 BHE196632:BHE196634 BRA196632:BRA196634 CAW196632:CAW196634 CKS196632:CKS196634 CUO196632:CUO196634 DEK196632:DEK196634 DOG196632:DOG196634 DYC196632:DYC196634 EHY196632:EHY196634 ERU196632:ERU196634 FBQ196632:FBQ196634 FLM196632:FLM196634 FVI196632:FVI196634 GFE196632:GFE196634 GPA196632:GPA196634 GYW196632:GYW196634 HIS196632:HIS196634 HSO196632:HSO196634 ICK196632:ICK196634 IMG196632:IMG196634 IWC196632:IWC196634 JFY196632:JFY196634 JPU196632:JPU196634 JZQ196632:JZQ196634 KJM196632:KJM196634 KTI196632:KTI196634 LDE196632:LDE196634 LNA196632:LNA196634 LWW196632:LWW196634 MGS196632:MGS196634 MQO196632:MQO196634 NAK196632:NAK196634 NKG196632:NKG196634 NUC196632:NUC196634 ODY196632:ODY196634 ONU196632:ONU196634 OXQ196632:OXQ196634 PHM196632:PHM196634 PRI196632:PRI196634 QBE196632:QBE196634 QLA196632:QLA196634 QUW196632:QUW196634 RES196632:RES196634 ROO196632:ROO196634 RYK196632:RYK196634 SIG196632:SIG196634 SSC196632:SSC196634 TBY196632:TBY196634 TLU196632:TLU196634 TVQ196632:TVQ196634 UFM196632:UFM196634 UPI196632:UPI196634 UZE196632:UZE196634 VJA196632:VJA196634 VSW196632:VSW196634 WCS196632:WCS196634 WMO196632:WMO196634 WWK196632:WWK196634 X262168:X262170 JY262168:JY262170 TU262168:TU262170 ADQ262168:ADQ262170 ANM262168:ANM262170 AXI262168:AXI262170 BHE262168:BHE262170 BRA262168:BRA262170 CAW262168:CAW262170 CKS262168:CKS262170 CUO262168:CUO262170 DEK262168:DEK262170 DOG262168:DOG262170 DYC262168:DYC262170 EHY262168:EHY262170 ERU262168:ERU262170 FBQ262168:FBQ262170 FLM262168:FLM262170 FVI262168:FVI262170 GFE262168:GFE262170 GPA262168:GPA262170 GYW262168:GYW262170 HIS262168:HIS262170 HSO262168:HSO262170 ICK262168:ICK262170 IMG262168:IMG262170 IWC262168:IWC262170 JFY262168:JFY262170 JPU262168:JPU262170 JZQ262168:JZQ262170 KJM262168:KJM262170 KTI262168:KTI262170 LDE262168:LDE262170 LNA262168:LNA262170 LWW262168:LWW262170 MGS262168:MGS262170 MQO262168:MQO262170 NAK262168:NAK262170 NKG262168:NKG262170 NUC262168:NUC262170 ODY262168:ODY262170 ONU262168:ONU262170 OXQ262168:OXQ262170 PHM262168:PHM262170 PRI262168:PRI262170 QBE262168:QBE262170 QLA262168:QLA262170 QUW262168:QUW262170 RES262168:RES262170 ROO262168:ROO262170 RYK262168:RYK262170 SIG262168:SIG262170 SSC262168:SSC262170 TBY262168:TBY262170 TLU262168:TLU262170 TVQ262168:TVQ262170 UFM262168:UFM262170 UPI262168:UPI262170 UZE262168:UZE262170 VJA262168:VJA262170 VSW262168:VSW262170 WCS262168:WCS262170 WMO262168:WMO262170 WWK262168:WWK262170 X327704:X327706 JY327704:JY327706 TU327704:TU327706 ADQ327704:ADQ327706 ANM327704:ANM327706 AXI327704:AXI327706 BHE327704:BHE327706 BRA327704:BRA327706 CAW327704:CAW327706 CKS327704:CKS327706 CUO327704:CUO327706 DEK327704:DEK327706 DOG327704:DOG327706 DYC327704:DYC327706 EHY327704:EHY327706 ERU327704:ERU327706 FBQ327704:FBQ327706 FLM327704:FLM327706 FVI327704:FVI327706 GFE327704:GFE327706 GPA327704:GPA327706 GYW327704:GYW327706 HIS327704:HIS327706 HSO327704:HSO327706 ICK327704:ICK327706 IMG327704:IMG327706 IWC327704:IWC327706 JFY327704:JFY327706 JPU327704:JPU327706 JZQ327704:JZQ327706 KJM327704:KJM327706 KTI327704:KTI327706 LDE327704:LDE327706 LNA327704:LNA327706 LWW327704:LWW327706 MGS327704:MGS327706 MQO327704:MQO327706 NAK327704:NAK327706 NKG327704:NKG327706 NUC327704:NUC327706 ODY327704:ODY327706 ONU327704:ONU327706 OXQ327704:OXQ327706 PHM327704:PHM327706 PRI327704:PRI327706 QBE327704:QBE327706 QLA327704:QLA327706 QUW327704:QUW327706 RES327704:RES327706 ROO327704:ROO327706 RYK327704:RYK327706 SIG327704:SIG327706 SSC327704:SSC327706 TBY327704:TBY327706 TLU327704:TLU327706 TVQ327704:TVQ327706 UFM327704:UFM327706 UPI327704:UPI327706 UZE327704:UZE327706 VJA327704:VJA327706 VSW327704:VSW327706 WCS327704:WCS327706 WMO327704:WMO327706 WWK327704:WWK327706 X393240:X393242 JY393240:JY393242 TU393240:TU393242 ADQ393240:ADQ393242 ANM393240:ANM393242 AXI393240:AXI393242 BHE393240:BHE393242 BRA393240:BRA393242 CAW393240:CAW393242 CKS393240:CKS393242 CUO393240:CUO393242 DEK393240:DEK393242 DOG393240:DOG393242 DYC393240:DYC393242 EHY393240:EHY393242 ERU393240:ERU393242 FBQ393240:FBQ393242 FLM393240:FLM393242 FVI393240:FVI393242 GFE393240:GFE393242 GPA393240:GPA393242 GYW393240:GYW393242 HIS393240:HIS393242 HSO393240:HSO393242 ICK393240:ICK393242 IMG393240:IMG393242 IWC393240:IWC393242 JFY393240:JFY393242 JPU393240:JPU393242 JZQ393240:JZQ393242 KJM393240:KJM393242 KTI393240:KTI393242 LDE393240:LDE393242 LNA393240:LNA393242 LWW393240:LWW393242 MGS393240:MGS393242 MQO393240:MQO393242 NAK393240:NAK393242 NKG393240:NKG393242 NUC393240:NUC393242 ODY393240:ODY393242 ONU393240:ONU393242 OXQ393240:OXQ393242 PHM393240:PHM393242 PRI393240:PRI393242 QBE393240:QBE393242 QLA393240:QLA393242 QUW393240:QUW393242 RES393240:RES393242 ROO393240:ROO393242 RYK393240:RYK393242 SIG393240:SIG393242 SSC393240:SSC393242 TBY393240:TBY393242 TLU393240:TLU393242 TVQ393240:TVQ393242 UFM393240:UFM393242 UPI393240:UPI393242 UZE393240:UZE393242 VJA393240:VJA393242 VSW393240:VSW393242 WCS393240:WCS393242 WMO393240:WMO393242 WWK393240:WWK393242 X458776:X458778 JY458776:JY458778 TU458776:TU458778 ADQ458776:ADQ458778 ANM458776:ANM458778 AXI458776:AXI458778 BHE458776:BHE458778 BRA458776:BRA458778 CAW458776:CAW458778 CKS458776:CKS458778 CUO458776:CUO458778 DEK458776:DEK458778 DOG458776:DOG458778 DYC458776:DYC458778 EHY458776:EHY458778 ERU458776:ERU458778 FBQ458776:FBQ458778 FLM458776:FLM458778 FVI458776:FVI458778 GFE458776:GFE458778 GPA458776:GPA458778 GYW458776:GYW458778 HIS458776:HIS458778 HSO458776:HSO458778 ICK458776:ICK458778 IMG458776:IMG458778 IWC458776:IWC458778 JFY458776:JFY458778 JPU458776:JPU458778 JZQ458776:JZQ458778 KJM458776:KJM458778 KTI458776:KTI458778 LDE458776:LDE458778 LNA458776:LNA458778 LWW458776:LWW458778 MGS458776:MGS458778 MQO458776:MQO458778 NAK458776:NAK458778 NKG458776:NKG458778 NUC458776:NUC458778 ODY458776:ODY458778 ONU458776:ONU458778 OXQ458776:OXQ458778 PHM458776:PHM458778 PRI458776:PRI458778 QBE458776:QBE458778 QLA458776:QLA458778 QUW458776:QUW458778 RES458776:RES458778 ROO458776:ROO458778 RYK458776:RYK458778 SIG458776:SIG458778 SSC458776:SSC458778 TBY458776:TBY458778 TLU458776:TLU458778 TVQ458776:TVQ458778 UFM458776:UFM458778 UPI458776:UPI458778 UZE458776:UZE458778 VJA458776:VJA458778 VSW458776:VSW458778 WCS458776:WCS458778 WMO458776:WMO458778 WWK458776:WWK458778 X524312:X524314 JY524312:JY524314 TU524312:TU524314 ADQ524312:ADQ524314 ANM524312:ANM524314 AXI524312:AXI524314 BHE524312:BHE524314 BRA524312:BRA524314 CAW524312:CAW524314 CKS524312:CKS524314 CUO524312:CUO524314 DEK524312:DEK524314 DOG524312:DOG524314 DYC524312:DYC524314 EHY524312:EHY524314 ERU524312:ERU524314 FBQ524312:FBQ524314 FLM524312:FLM524314 FVI524312:FVI524314 GFE524312:GFE524314 GPA524312:GPA524314 GYW524312:GYW524314 HIS524312:HIS524314 HSO524312:HSO524314 ICK524312:ICK524314 IMG524312:IMG524314 IWC524312:IWC524314 JFY524312:JFY524314 JPU524312:JPU524314 JZQ524312:JZQ524314 KJM524312:KJM524314 KTI524312:KTI524314 LDE524312:LDE524314 LNA524312:LNA524314 LWW524312:LWW524314 MGS524312:MGS524314 MQO524312:MQO524314 NAK524312:NAK524314 NKG524312:NKG524314 NUC524312:NUC524314 ODY524312:ODY524314 ONU524312:ONU524314 OXQ524312:OXQ524314 PHM524312:PHM524314 PRI524312:PRI524314 QBE524312:QBE524314 QLA524312:QLA524314 QUW524312:QUW524314 RES524312:RES524314 ROO524312:ROO524314 RYK524312:RYK524314 SIG524312:SIG524314 SSC524312:SSC524314 TBY524312:TBY524314 TLU524312:TLU524314 TVQ524312:TVQ524314 UFM524312:UFM524314 UPI524312:UPI524314 UZE524312:UZE524314 VJA524312:VJA524314 VSW524312:VSW524314 WCS524312:WCS524314 WMO524312:WMO524314 WWK524312:WWK524314 X589848:X589850 JY589848:JY589850 TU589848:TU589850 ADQ589848:ADQ589850 ANM589848:ANM589850 AXI589848:AXI589850 BHE589848:BHE589850 BRA589848:BRA589850 CAW589848:CAW589850 CKS589848:CKS589850 CUO589848:CUO589850 DEK589848:DEK589850 DOG589848:DOG589850 DYC589848:DYC589850 EHY589848:EHY589850 ERU589848:ERU589850 FBQ589848:FBQ589850 FLM589848:FLM589850 FVI589848:FVI589850 GFE589848:GFE589850 GPA589848:GPA589850 GYW589848:GYW589850 HIS589848:HIS589850 HSO589848:HSO589850 ICK589848:ICK589850 IMG589848:IMG589850 IWC589848:IWC589850 JFY589848:JFY589850 JPU589848:JPU589850 JZQ589848:JZQ589850 KJM589848:KJM589850 KTI589848:KTI589850 LDE589848:LDE589850 LNA589848:LNA589850 LWW589848:LWW589850 MGS589848:MGS589850 MQO589848:MQO589850 NAK589848:NAK589850 NKG589848:NKG589850 NUC589848:NUC589850 ODY589848:ODY589850 ONU589848:ONU589850 OXQ589848:OXQ589850 PHM589848:PHM589850 PRI589848:PRI589850 QBE589848:QBE589850 QLA589848:QLA589850 QUW589848:QUW589850 RES589848:RES589850 ROO589848:ROO589850 RYK589848:RYK589850 SIG589848:SIG589850 SSC589848:SSC589850 TBY589848:TBY589850 TLU589848:TLU589850 TVQ589848:TVQ589850 UFM589848:UFM589850 UPI589848:UPI589850 UZE589848:UZE589850 VJA589848:VJA589850 VSW589848:VSW589850 WCS589848:WCS589850 WMO589848:WMO589850 WWK589848:WWK589850 X655384:X655386 JY655384:JY655386 TU655384:TU655386 ADQ655384:ADQ655386 ANM655384:ANM655386 AXI655384:AXI655386 BHE655384:BHE655386 BRA655384:BRA655386 CAW655384:CAW655386 CKS655384:CKS655386 CUO655384:CUO655386 DEK655384:DEK655386 DOG655384:DOG655386 DYC655384:DYC655386 EHY655384:EHY655386 ERU655384:ERU655386 FBQ655384:FBQ655386 FLM655384:FLM655386 FVI655384:FVI655386 GFE655384:GFE655386 GPA655384:GPA655386 GYW655384:GYW655386 HIS655384:HIS655386 HSO655384:HSO655386 ICK655384:ICK655386 IMG655384:IMG655386 IWC655384:IWC655386 JFY655384:JFY655386 JPU655384:JPU655386 JZQ655384:JZQ655386 KJM655384:KJM655386 KTI655384:KTI655386 LDE655384:LDE655386 LNA655384:LNA655386 LWW655384:LWW655386 MGS655384:MGS655386 MQO655384:MQO655386 NAK655384:NAK655386 NKG655384:NKG655386 NUC655384:NUC655386 ODY655384:ODY655386 ONU655384:ONU655386 OXQ655384:OXQ655386 PHM655384:PHM655386 PRI655384:PRI655386 QBE655384:QBE655386 QLA655384:QLA655386 QUW655384:QUW655386 RES655384:RES655386 ROO655384:ROO655386 RYK655384:RYK655386 SIG655384:SIG655386 SSC655384:SSC655386 TBY655384:TBY655386 TLU655384:TLU655386 TVQ655384:TVQ655386 UFM655384:UFM655386 UPI655384:UPI655386 UZE655384:UZE655386 VJA655384:VJA655386 VSW655384:VSW655386 WCS655384:WCS655386 WMO655384:WMO655386 WWK655384:WWK655386 X720920:X720922 JY720920:JY720922 TU720920:TU720922 ADQ720920:ADQ720922 ANM720920:ANM720922 AXI720920:AXI720922 BHE720920:BHE720922 BRA720920:BRA720922 CAW720920:CAW720922 CKS720920:CKS720922 CUO720920:CUO720922 DEK720920:DEK720922 DOG720920:DOG720922 DYC720920:DYC720922 EHY720920:EHY720922 ERU720920:ERU720922 FBQ720920:FBQ720922 FLM720920:FLM720922 FVI720920:FVI720922 GFE720920:GFE720922 GPA720920:GPA720922 GYW720920:GYW720922 HIS720920:HIS720922 HSO720920:HSO720922 ICK720920:ICK720922 IMG720920:IMG720922 IWC720920:IWC720922 JFY720920:JFY720922 JPU720920:JPU720922 JZQ720920:JZQ720922 KJM720920:KJM720922 KTI720920:KTI720922 LDE720920:LDE720922 LNA720920:LNA720922 LWW720920:LWW720922 MGS720920:MGS720922 MQO720920:MQO720922 NAK720920:NAK720922 NKG720920:NKG720922 NUC720920:NUC720922 ODY720920:ODY720922 ONU720920:ONU720922 OXQ720920:OXQ720922 PHM720920:PHM720922 PRI720920:PRI720922 QBE720920:QBE720922 QLA720920:QLA720922 QUW720920:QUW720922 RES720920:RES720922 ROO720920:ROO720922 RYK720920:RYK720922 SIG720920:SIG720922 SSC720920:SSC720922 TBY720920:TBY720922 TLU720920:TLU720922 TVQ720920:TVQ720922 UFM720920:UFM720922 UPI720920:UPI720922 UZE720920:UZE720922 VJA720920:VJA720922 VSW720920:VSW720922 WCS720920:WCS720922 WMO720920:WMO720922 WWK720920:WWK720922 X786456:X786458 JY786456:JY786458 TU786456:TU786458 ADQ786456:ADQ786458 ANM786456:ANM786458 AXI786456:AXI786458 BHE786456:BHE786458 BRA786456:BRA786458 CAW786456:CAW786458 CKS786456:CKS786458 CUO786456:CUO786458 DEK786456:DEK786458 DOG786456:DOG786458 DYC786456:DYC786458 EHY786456:EHY786458 ERU786456:ERU786458 FBQ786456:FBQ786458 FLM786456:FLM786458 FVI786456:FVI786458 GFE786456:GFE786458 GPA786456:GPA786458 GYW786456:GYW786458 HIS786456:HIS786458 HSO786456:HSO786458 ICK786456:ICK786458 IMG786456:IMG786458 IWC786456:IWC786458 JFY786456:JFY786458 JPU786456:JPU786458 JZQ786456:JZQ786458 KJM786456:KJM786458 KTI786456:KTI786458 LDE786456:LDE786458 LNA786456:LNA786458 LWW786456:LWW786458 MGS786456:MGS786458 MQO786456:MQO786458 NAK786456:NAK786458 NKG786456:NKG786458 NUC786456:NUC786458 ODY786456:ODY786458 ONU786456:ONU786458 OXQ786456:OXQ786458 PHM786456:PHM786458 PRI786456:PRI786458 QBE786456:QBE786458 QLA786456:QLA786458 QUW786456:QUW786458 RES786456:RES786458 ROO786456:ROO786458 RYK786456:RYK786458 SIG786456:SIG786458 SSC786456:SSC786458 TBY786456:TBY786458 TLU786456:TLU786458 TVQ786456:TVQ786458 UFM786456:UFM786458 UPI786456:UPI786458 UZE786456:UZE786458 VJA786456:VJA786458 VSW786456:VSW786458 WCS786456:WCS786458 WMO786456:WMO786458 WWK786456:WWK786458 X851992:X851994 JY851992:JY851994 TU851992:TU851994 ADQ851992:ADQ851994 ANM851992:ANM851994 AXI851992:AXI851994 BHE851992:BHE851994 BRA851992:BRA851994 CAW851992:CAW851994 CKS851992:CKS851994 CUO851992:CUO851994 DEK851992:DEK851994 DOG851992:DOG851994 DYC851992:DYC851994 EHY851992:EHY851994 ERU851992:ERU851994 FBQ851992:FBQ851994 FLM851992:FLM851994 FVI851992:FVI851994 GFE851992:GFE851994 GPA851992:GPA851994 GYW851992:GYW851994 HIS851992:HIS851994 HSO851992:HSO851994 ICK851992:ICK851994 IMG851992:IMG851994 IWC851992:IWC851994 JFY851992:JFY851994 JPU851992:JPU851994 JZQ851992:JZQ851994 KJM851992:KJM851994 KTI851992:KTI851994 LDE851992:LDE851994 LNA851992:LNA851994 LWW851992:LWW851994 MGS851992:MGS851994 MQO851992:MQO851994 NAK851992:NAK851994 NKG851992:NKG851994 NUC851992:NUC851994 ODY851992:ODY851994 ONU851992:ONU851994 OXQ851992:OXQ851994 PHM851992:PHM851994 PRI851992:PRI851994 QBE851992:QBE851994 QLA851992:QLA851994 QUW851992:QUW851994 RES851992:RES851994 ROO851992:ROO851994 RYK851992:RYK851994 SIG851992:SIG851994 SSC851992:SSC851994 TBY851992:TBY851994 TLU851992:TLU851994 TVQ851992:TVQ851994 UFM851992:UFM851994 UPI851992:UPI851994 UZE851992:UZE851994 VJA851992:VJA851994 VSW851992:VSW851994 WCS851992:WCS851994 WMO851992:WMO851994 WWK851992:WWK851994 X917528:X917530 JY917528:JY917530 TU917528:TU917530 ADQ917528:ADQ917530 ANM917528:ANM917530 AXI917528:AXI917530 BHE917528:BHE917530 BRA917528:BRA917530 CAW917528:CAW917530 CKS917528:CKS917530 CUO917528:CUO917530 DEK917528:DEK917530 DOG917528:DOG917530 DYC917528:DYC917530 EHY917528:EHY917530 ERU917528:ERU917530 FBQ917528:FBQ917530 FLM917528:FLM917530 FVI917528:FVI917530 GFE917528:GFE917530 GPA917528:GPA917530 GYW917528:GYW917530 HIS917528:HIS917530 HSO917528:HSO917530 ICK917528:ICK917530 IMG917528:IMG917530 IWC917528:IWC917530 JFY917528:JFY917530 JPU917528:JPU917530 JZQ917528:JZQ917530 KJM917528:KJM917530 KTI917528:KTI917530 LDE917528:LDE917530 LNA917528:LNA917530 LWW917528:LWW917530 MGS917528:MGS917530 MQO917528:MQO917530 NAK917528:NAK917530 NKG917528:NKG917530 NUC917528:NUC917530 ODY917528:ODY917530 ONU917528:ONU917530 OXQ917528:OXQ917530 PHM917528:PHM917530 PRI917528:PRI917530 QBE917528:QBE917530 QLA917528:QLA917530 QUW917528:QUW917530 RES917528:RES917530 ROO917528:ROO917530 RYK917528:RYK917530 SIG917528:SIG917530 SSC917528:SSC917530 TBY917528:TBY917530 TLU917528:TLU917530 TVQ917528:TVQ917530 UFM917528:UFM917530 UPI917528:UPI917530 UZE917528:UZE917530 VJA917528:VJA917530 VSW917528:VSW917530 WCS917528:WCS917530 WMO917528:WMO917530 WWK917528:WWK917530 X983064:X983066 JY983064:JY983066 TU983064:TU983066 ADQ983064:ADQ983066 ANM983064:ANM983066 AXI983064:AXI983066 BHE983064:BHE983066 BRA983064:BRA983066 CAW983064:CAW983066 CKS983064:CKS983066 CUO983064:CUO983066 DEK983064:DEK983066 DOG983064:DOG983066 DYC983064:DYC983066 EHY983064:EHY983066 ERU983064:ERU983066 FBQ983064:FBQ983066 FLM983064:FLM983066 FVI983064:FVI983066 GFE983064:GFE983066 GPA983064:GPA983066 GYW983064:GYW983066 HIS983064:HIS983066 HSO983064:HSO983066 ICK983064:ICK983066 IMG983064:IMG983066 IWC983064:IWC983066 JFY983064:JFY983066 JPU983064:JPU983066 JZQ983064:JZQ983066 KJM983064:KJM983066 KTI983064:KTI983066 LDE983064:LDE983066 LNA983064:LNA983066 LWW983064:LWW983066 MGS983064:MGS983066 MQO983064:MQO983066 NAK983064:NAK983066 NKG983064:NKG983066 NUC983064:NUC983066 ODY983064:ODY983066 ONU983064:ONU983066 OXQ983064:OXQ983066 PHM983064:PHM983066 PRI983064:PRI983066 QBE983064:QBE983066 QLA983064:QLA983066 QUW983064:QUW983066 RES983064:RES983066 ROO983064:ROO983066 RYK983064:RYK983066 SIG983064:SIG983066 SSC983064:SSC983066 TBY983064:TBY983066 TLU983064:TLU983066 TVQ983064:TVQ983066 UFM983064:UFM983066 UPI983064:UPI983066 UZE983064:UZE983066 VJA983064:VJA983066 VSW983064:VSW983066 WCS983064:WCS983066 WMO983064:WMO983066 WWK983064:WWK983066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64:WWM983065 Z196632:Z196633 KA65560:KA65561 TW65560:TW65561 ADS65560:ADS65561 ANO65560:ANO65561 AXK65560:AXK65561 BHG65560:BHG65561 BRC65560:BRC65561 CAY65560:CAY65561 CKU65560:CKU65561 CUQ65560:CUQ65561 DEM65560:DEM65561 DOI65560:DOI65561 DYE65560:DYE65561 EIA65560:EIA65561 ERW65560:ERW65561 FBS65560:FBS65561 FLO65560:FLO65561 FVK65560:FVK65561 GFG65560:GFG65561 GPC65560:GPC65561 GYY65560:GYY65561 HIU65560:HIU65561 HSQ65560:HSQ65561 ICM65560:ICM65561 IMI65560:IMI65561 IWE65560:IWE65561 JGA65560:JGA65561 JPW65560:JPW65561 JZS65560:JZS65561 KJO65560:KJO65561 KTK65560:KTK65561 LDG65560:LDG65561 LNC65560:LNC65561 LWY65560:LWY65561 MGU65560:MGU65561 MQQ65560:MQQ65561 NAM65560:NAM65561 NKI65560:NKI65561 NUE65560:NUE65561 OEA65560:OEA65561 ONW65560:ONW65561 OXS65560:OXS65561 PHO65560:PHO65561 PRK65560:PRK65561 QBG65560:QBG65561 QLC65560:QLC65561 QUY65560:QUY65561 REU65560:REU65561 ROQ65560:ROQ65561 RYM65560:RYM65561 SII65560:SII65561 SSE65560:SSE65561 TCA65560:TCA65561 TLW65560:TLW65561 TVS65560:TVS65561 UFO65560:UFO65561 UPK65560:UPK65561 UZG65560:UZG65561 VJC65560:VJC65561 VSY65560:VSY65561 WCU65560:WCU65561 WMQ65560:WMQ65561 WWM65560:WWM65561 Z262168:Z262169 KA131096:KA131097 TW131096:TW131097 ADS131096:ADS131097 ANO131096:ANO131097 AXK131096:AXK131097 BHG131096:BHG131097 BRC131096:BRC131097 CAY131096:CAY131097 CKU131096:CKU131097 CUQ131096:CUQ131097 DEM131096:DEM131097 DOI131096:DOI131097 DYE131096:DYE131097 EIA131096:EIA131097 ERW131096:ERW131097 FBS131096:FBS131097 FLO131096:FLO131097 FVK131096:FVK131097 GFG131096:GFG131097 GPC131096:GPC131097 GYY131096:GYY131097 HIU131096:HIU131097 HSQ131096:HSQ131097 ICM131096:ICM131097 IMI131096:IMI131097 IWE131096:IWE131097 JGA131096:JGA131097 JPW131096:JPW131097 JZS131096:JZS131097 KJO131096:KJO131097 KTK131096:KTK131097 LDG131096:LDG131097 LNC131096:LNC131097 LWY131096:LWY131097 MGU131096:MGU131097 MQQ131096:MQQ131097 NAM131096:NAM131097 NKI131096:NKI131097 NUE131096:NUE131097 OEA131096:OEA131097 ONW131096:ONW131097 OXS131096:OXS131097 PHO131096:PHO131097 PRK131096:PRK131097 QBG131096:QBG131097 QLC131096:QLC131097 QUY131096:QUY131097 REU131096:REU131097 ROQ131096:ROQ131097 RYM131096:RYM131097 SII131096:SII131097 SSE131096:SSE131097 TCA131096:TCA131097 TLW131096:TLW131097 TVS131096:TVS131097 UFO131096:UFO131097 UPK131096:UPK131097 UZG131096:UZG131097 VJC131096:VJC131097 VSY131096:VSY131097 WCU131096:WCU131097 WMQ131096:WMQ131097 WWM131096:WWM131097 Z327704:Z327705 KA196632:KA196633 TW196632:TW196633 ADS196632:ADS196633 ANO196632:ANO196633 AXK196632:AXK196633 BHG196632:BHG196633 BRC196632:BRC196633 CAY196632:CAY196633 CKU196632:CKU196633 CUQ196632:CUQ196633 DEM196632:DEM196633 DOI196632:DOI196633 DYE196632:DYE196633 EIA196632:EIA196633 ERW196632:ERW196633 FBS196632:FBS196633 FLO196632:FLO196633 FVK196632:FVK196633 GFG196632:GFG196633 GPC196632:GPC196633 GYY196632:GYY196633 HIU196632:HIU196633 HSQ196632:HSQ196633 ICM196632:ICM196633 IMI196632:IMI196633 IWE196632:IWE196633 JGA196632:JGA196633 JPW196632:JPW196633 JZS196632:JZS196633 KJO196632:KJO196633 KTK196632:KTK196633 LDG196632:LDG196633 LNC196632:LNC196633 LWY196632:LWY196633 MGU196632:MGU196633 MQQ196632:MQQ196633 NAM196632:NAM196633 NKI196632:NKI196633 NUE196632:NUE196633 OEA196632:OEA196633 ONW196632:ONW196633 OXS196632:OXS196633 PHO196632:PHO196633 PRK196632:PRK196633 QBG196632:QBG196633 QLC196632:QLC196633 QUY196632:QUY196633 REU196632:REU196633 ROQ196632:ROQ196633 RYM196632:RYM196633 SII196632:SII196633 SSE196632:SSE196633 TCA196632:TCA196633 TLW196632:TLW196633 TVS196632:TVS196633 UFO196632:UFO196633 UPK196632:UPK196633 UZG196632:UZG196633 VJC196632:VJC196633 VSY196632:VSY196633 WCU196632:WCU196633 WMQ196632:WMQ196633 WWM196632:WWM196633 Z393240:Z393241 KA262168:KA262169 TW262168:TW262169 ADS262168:ADS262169 ANO262168:ANO262169 AXK262168:AXK262169 BHG262168:BHG262169 BRC262168:BRC262169 CAY262168:CAY262169 CKU262168:CKU262169 CUQ262168:CUQ262169 DEM262168:DEM262169 DOI262168:DOI262169 DYE262168:DYE262169 EIA262168:EIA262169 ERW262168:ERW262169 FBS262168:FBS262169 FLO262168:FLO262169 FVK262168:FVK262169 GFG262168:GFG262169 GPC262168:GPC262169 GYY262168:GYY262169 HIU262168:HIU262169 HSQ262168:HSQ262169 ICM262168:ICM262169 IMI262168:IMI262169 IWE262168:IWE262169 JGA262168:JGA262169 JPW262168:JPW262169 JZS262168:JZS262169 KJO262168:KJO262169 KTK262168:KTK262169 LDG262168:LDG262169 LNC262168:LNC262169 LWY262168:LWY262169 MGU262168:MGU262169 MQQ262168:MQQ262169 NAM262168:NAM262169 NKI262168:NKI262169 NUE262168:NUE262169 OEA262168:OEA262169 ONW262168:ONW262169 OXS262168:OXS262169 PHO262168:PHO262169 PRK262168:PRK262169 QBG262168:QBG262169 QLC262168:QLC262169 QUY262168:QUY262169 REU262168:REU262169 ROQ262168:ROQ262169 RYM262168:RYM262169 SII262168:SII262169 SSE262168:SSE262169 TCA262168:TCA262169 TLW262168:TLW262169 TVS262168:TVS262169 UFO262168:UFO262169 UPK262168:UPK262169 UZG262168:UZG262169 VJC262168:VJC262169 VSY262168:VSY262169 WCU262168:WCU262169 WMQ262168:WMQ262169 WWM262168:WWM262169 Z458776:Z458777 KA327704:KA327705 TW327704:TW327705 ADS327704:ADS327705 ANO327704:ANO327705 AXK327704:AXK327705 BHG327704:BHG327705 BRC327704:BRC327705 CAY327704:CAY327705 CKU327704:CKU327705 CUQ327704:CUQ327705 DEM327704:DEM327705 DOI327704:DOI327705 DYE327704:DYE327705 EIA327704:EIA327705 ERW327704:ERW327705 FBS327704:FBS327705 FLO327704:FLO327705 FVK327704:FVK327705 GFG327704:GFG327705 GPC327704:GPC327705 GYY327704:GYY327705 HIU327704:HIU327705 HSQ327704:HSQ327705 ICM327704:ICM327705 IMI327704:IMI327705 IWE327704:IWE327705 JGA327704:JGA327705 JPW327704:JPW327705 JZS327704:JZS327705 KJO327704:KJO327705 KTK327704:KTK327705 LDG327704:LDG327705 LNC327704:LNC327705 LWY327704:LWY327705 MGU327704:MGU327705 MQQ327704:MQQ327705 NAM327704:NAM327705 NKI327704:NKI327705 NUE327704:NUE327705 OEA327704:OEA327705 ONW327704:ONW327705 OXS327704:OXS327705 PHO327704:PHO327705 PRK327704:PRK327705 QBG327704:QBG327705 QLC327704:QLC327705 QUY327704:QUY327705 REU327704:REU327705 ROQ327704:ROQ327705 RYM327704:RYM327705 SII327704:SII327705 SSE327704:SSE327705 TCA327704:TCA327705 TLW327704:TLW327705 TVS327704:TVS327705 UFO327704:UFO327705 UPK327704:UPK327705 UZG327704:UZG327705 VJC327704:VJC327705 VSY327704:VSY327705 WCU327704:WCU327705 WMQ327704:WMQ327705 WWM327704:WWM327705 Z524312:Z524313 KA393240:KA393241 TW393240:TW393241 ADS393240:ADS393241 ANO393240:ANO393241 AXK393240:AXK393241 BHG393240:BHG393241 BRC393240:BRC393241 CAY393240:CAY393241 CKU393240:CKU393241 CUQ393240:CUQ393241 DEM393240:DEM393241 DOI393240:DOI393241 DYE393240:DYE393241 EIA393240:EIA393241 ERW393240:ERW393241 FBS393240:FBS393241 FLO393240:FLO393241 FVK393240:FVK393241 GFG393240:GFG393241 GPC393240:GPC393241 GYY393240:GYY393241 HIU393240:HIU393241 HSQ393240:HSQ393241 ICM393240:ICM393241 IMI393240:IMI393241 IWE393240:IWE393241 JGA393240:JGA393241 JPW393240:JPW393241 JZS393240:JZS393241 KJO393240:KJO393241 KTK393240:KTK393241 LDG393240:LDG393241 LNC393240:LNC393241 LWY393240:LWY393241 MGU393240:MGU393241 MQQ393240:MQQ393241 NAM393240:NAM393241 NKI393240:NKI393241 NUE393240:NUE393241 OEA393240:OEA393241 ONW393240:ONW393241 OXS393240:OXS393241 PHO393240:PHO393241 PRK393240:PRK393241 QBG393240:QBG393241 QLC393240:QLC393241 QUY393240:QUY393241 REU393240:REU393241 ROQ393240:ROQ393241 RYM393240:RYM393241 SII393240:SII393241 SSE393240:SSE393241 TCA393240:TCA393241 TLW393240:TLW393241 TVS393240:TVS393241 UFO393240:UFO393241 UPK393240:UPK393241 UZG393240:UZG393241 VJC393240:VJC393241 VSY393240:VSY393241 WCU393240:WCU393241 WMQ393240:WMQ393241 WWM393240:WWM393241 Z589848:Z589849 KA458776:KA458777 TW458776:TW458777 ADS458776:ADS458777 ANO458776:ANO458777 AXK458776:AXK458777 BHG458776:BHG458777 BRC458776:BRC458777 CAY458776:CAY458777 CKU458776:CKU458777 CUQ458776:CUQ458777 DEM458776:DEM458777 DOI458776:DOI458777 DYE458776:DYE458777 EIA458776:EIA458777 ERW458776:ERW458777 FBS458776:FBS458777 FLO458776:FLO458777 FVK458776:FVK458777 GFG458776:GFG458777 GPC458776:GPC458777 GYY458776:GYY458777 HIU458776:HIU458777 HSQ458776:HSQ458777 ICM458776:ICM458777 IMI458776:IMI458777 IWE458776:IWE458777 JGA458776:JGA458777 JPW458776:JPW458777 JZS458776:JZS458777 KJO458776:KJO458777 KTK458776:KTK458777 LDG458776:LDG458777 LNC458776:LNC458777 LWY458776:LWY458777 MGU458776:MGU458777 MQQ458776:MQQ458777 NAM458776:NAM458777 NKI458776:NKI458777 NUE458776:NUE458777 OEA458776:OEA458777 ONW458776:ONW458777 OXS458776:OXS458777 PHO458776:PHO458777 PRK458776:PRK458777 QBG458776:QBG458777 QLC458776:QLC458777 QUY458776:QUY458777 REU458776:REU458777 ROQ458776:ROQ458777 RYM458776:RYM458777 SII458776:SII458777 SSE458776:SSE458777 TCA458776:TCA458777 TLW458776:TLW458777 TVS458776:TVS458777 UFO458776:UFO458777 UPK458776:UPK458777 UZG458776:UZG458777 VJC458776:VJC458777 VSY458776:VSY458777 WCU458776:WCU458777 WMQ458776:WMQ458777 WWM458776:WWM458777 Z655384:Z655385 KA524312:KA524313 TW524312:TW524313 ADS524312:ADS524313 ANO524312:ANO524313 AXK524312:AXK524313 BHG524312:BHG524313 BRC524312:BRC524313 CAY524312:CAY524313 CKU524312:CKU524313 CUQ524312:CUQ524313 DEM524312:DEM524313 DOI524312:DOI524313 DYE524312:DYE524313 EIA524312:EIA524313 ERW524312:ERW524313 FBS524312:FBS524313 FLO524312:FLO524313 FVK524312:FVK524313 GFG524312:GFG524313 GPC524312:GPC524313 GYY524312:GYY524313 HIU524312:HIU524313 HSQ524312:HSQ524313 ICM524312:ICM524313 IMI524312:IMI524313 IWE524312:IWE524313 JGA524312:JGA524313 JPW524312:JPW524313 JZS524312:JZS524313 KJO524312:KJO524313 KTK524312:KTK524313 LDG524312:LDG524313 LNC524312:LNC524313 LWY524312:LWY524313 MGU524312:MGU524313 MQQ524312:MQQ524313 NAM524312:NAM524313 NKI524312:NKI524313 NUE524312:NUE524313 OEA524312:OEA524313 ONW524312:ONW524313 OXS524312:OXS524313 PHO524312:PHO524313 PRK524312:PRK524313 QBG524312:QBG524313 QLC524312:QLC524313 QUY524312:QUY524313 REU524312:REU524313 ROQ524312:ROQ524313 RYM524312:RYM524313 SII524312:SII524313 SSE524312:SSE524313 TCA524312:TCA524313 TLW524312:TLW524313 TVS524312:TVS524313 UFO524312:UFO524313 UPK524312:UPK524313 UZG524312:UZG524313 VJC524312:VJC524313 VSY524312:VSY524313 WCU524312:WCU524313 WMQ524312:WMQ524313 WWM524312:WWM524313 Z720920:Z720921 KA589848:KA589849 TW589848:TW589849 ADS589848:ADS589849 ANO589848:ANO589849 AXK589848:AXK589849 BHG589848:BHG589849 BRC589848:BRC589849 CAY589848:CAY589849 CKU589848:CKU589849 CUQ589848:CUQ589849 DEM589848:DEM589849 DOI589848:DOI589849 DYE589848:DYE589849 EIA589848:EIA589849 ERW589848:ERW589849 FBS589848:FBS589849 FLO589848:FLO589849 FVK589848:FVK589849 GFG589848:GFG589849 GPC589848:GPC589849 GYY589848:GYY589849 HIU589848:HIU589849 HSQ589848:HSQ589849 ICM589848:ICM589849 IMI589848:IMI589849 IWE589848:IWE589849 JGA589848:JGA589849 JPW589848:JPW589849 JZS589848:JZS589849 KJO589848:KJO589849 KTK589848:KTK589849 LDG589848:LDG589849 LNC589848:LNC589849 LWY589848:LWY589849 MGU589848:MGU589849 MQQ589848:MQQ589849 NAM589848:NAM589849 NKI589848:NKI589849 NUE589848:NUE589849 OEA589848:OEA589849 ONW589848:ONW589849 OXS589848:OXS589849 PHO589848:PHO589849 PRK589848:PRK589849 QBG589848:QBG589849 QLC589848:QLC589849 QUY589848:QUY589849 REU589848:REU589849 ROQ589848:ROQ589849 RYM589848:RYM589849 SII589848:SII589849 SSE589848:SSE589849 TCA589848:TCA589849 TLW589848:TLW589849 TVS589848:TVS589849 UFO589848:UFO589849 UPK589848:UPK589849 UZG589848:UZG589849 VJC589848:VJC589849 VSY589848:VSY589849 WCU589848:WCU589849 WMQ589848:WMQ589849 WWM589848:WWM589849 Z786456:Z786457 KA655384:KA655385 TW655384:TW655385 ADS655384:ADS655385 ANO655384:ANO655385 AXK655384:AXK655385 BHG655384:BHG655385 BRC655384:BRC655385 CAY655384:CAY655385 CKU655384:CKU655385 CUQ655384:CUQ655385 DEM655384:DEM655385 DOI655384:DOI655385 DYE655384:DYE655385 EIA655384:EIA655385 ERW655384:ERW655385 FBS655384:FBS655385 FLO655384:FLO655385 FVK655384:FVK655385 GFG655384:GFG655385 GPC655384:GPC655385 GYY655384:GYY655385 HIU655384:HIU655385 HSQ655384:HSQ655385 ICM655384:ICM655385 IMI655384:IMI655385 IWE655384:IWE655385 JGA655384:JGA655385 JPW655384:JPW655385 JZS655384:JZS655385 KJO655384:KJO655385 KTK655384:KTK655385 LDG655384:LDG655385 LNC655384:LNC655385 LWY655384:LWY655385 MGU655384:MGU655385 MQQ655384:MQQ655385 NAM655384:NAM655385 NKI655384:NKI655385 NUE655384:NUE655385 OEA655384:OEA655385 ONW655384:ONW655385 OXS655384:OXS655385 PHO655384:PHO655385 PRK655384:PRK655385 QBG655384:QBG655385 QLC655384:QLC655385 QUY655384:QUY655385 REU655384:REU655385 ROQ655384:ROQ655385 RYM655384:RYM655385 SII655384:SII655385 SSE655384:SSE655385 TCA655384:TCA655385 TLW655384:TLW655385 TVS655384:TVS655385 UFO655384:UFO655385 UPK655384:UPK655385 UZG655384:UZG655385 VJC655384:VJC655385 VSY655384:VSY655385 WCU655384:WCU655385 WMQ655384:WMQ655385 WWM655384:WWM655385 Z851992:Z851993 KA720920:KA720921 TW720920:TW720921 ADS720920:ADS720921 ANO720920:ANO720921 AXK720920:AXK720921 BHG720920:BHG720921 BRC720920:BRC720921 CAY720920:CAY720921 CKU720920:CKU720921 CUQ720920:CUQ720921 DEM720920:DEM720921 DOI720920:DOI720921 DYE720920:DYE720921 EIA720920:EIA720921 ERW720920:ERW720921 FBS720920:FBS720921 FLO720920:FLO720921 FVK720920:FVK720921 GFG720920:GFG720921 GPC720920:GPC720921 GYY720920:GYY720921 HIU720920:HIU720921 HSQ720920:HSQ720921 ICM720920:ICM720921 IMI720920:IMI720921 IWE720920:IWE720921 JGA720920:JGA720921 JPW720920:JPW720921 JZS720920:JZS720921 KJO720920:KJO720921 KTK720920:KTK720921 LDG720920:LDG720921 LNC720920:LNC720921 LWY720920:LWY720921 MGU720920:MGU720921 MQQ720920:MQQ720921 NAM720920:NAM720921 NKI720920:NKI720921 NUE720920:NUE720921 OEA720920:OEA720921 ONW720920:ONW720921 OXS720920:OXS720921 PHO720920:PHO720921 PRK720920:PRK720921 QBG720920:QBG720921 QLC720920:QLC720921 QUY720920:QUY720921 REU720920:REU720921 ROQ720920:ROQ720921 RYM720920:RYM720921 SII720920:SII720921 SSE720920:SSE720921 TCA720920:TCA720921 TLW720920:TLW720921 TVS720920:TVS720921 UFO720920:UFO720921 UPK720920:UPK720921 UZG720920:UZG720921 VJC720920:VJC720921 VSY720920:VSY720921 WCU720920:WCU720921 WMQ720920:WMQ720921 WWM720920:WWM720921 Z917528:Z917529 KA786456:KA786457 TW786456:TW786457 ADS786456:ADS786457 ANO786456:ANO786457 AXK786456:AXK786457 BHG786456:BHG786457 BRC786456:BRC786457 CAY786456:CAY786457 CKU786456:CKU786457 CUQ786456:CUQ786457 DEM786456:DEM786457 DOI786456:DOI786457 DYE786456:DYE786457 EIA786456:EIA786457 ERW786456:ERW786457 FBS786456:FBS786457 FLO786456:FLO786457 FVK786456:FVK786457 GFG786456:GFG786457 GPC786456:GPC786457 GYY786456:GYY786457 HIU786456:HIU786457 HSQ786456:HSQ786457 ICM786456:ICM786457 IMI786456:IMI786457 IWE786456:IWE786457 JGA786456:JGA786457 JPW786456:JPW786457 JZS786456:JZS786457 KJO786456:KJO786457 KTK786456:KTK786457 LDG786456:LDG786457 LNC786456:LNC786457 LWY786456:LWY786457 MGU786456:MGU786457 MQQ786456:MQQ786457 NAM786456:NAM786457 NKI786456:NKI786457 NUE786456:NUE786457 OEA786456:OEA786457 ONW786456:ONW786457 OXS786456:OXS786457 PHO786456:PHO786457 PRK786456:PRK786457 QBG786456:QBG786457 QLC786456:QLC786457 QUY786456:QUY786457 REU786456:REU786457 ROQ786456:ROQ786457 RYM786456:RYM786457 SII786456:SII786457 SSE786456:SSE786457 TCA786456:TCA786457 TLW786456:TLW786457 TVS786456:TVS786457 UFO786456:UFO786457 UPK786456:UPK786457 UZG786456:UZG786457 VJC786456:VJC786457 VSY786456:VSY786457 WCU786456:WCU786457 WMQ786456:WMQ786457 WWM786456:WWM786457 Z983064:Z983065 KA851992:KA851993 TW851992:TW851993 ADS851992:ADS851993 ANO851992:ANO851993 AXK851992:AXK851993 BHG851992:BHG851993 BRC851992:BRC851993 CAY851992:CAY851993 CKU851992:CKU851993 CUQ851992:CUQ851993 DEM851992:DEM851993 DOI851992:DOI851993 DYE851992:DYE851993 EIA851992:EIA851993 ERW851992:ERW851993 FBS851992:FBS851993 FLO851992:FLO851993 FVK851992:FVK851993 GFG851992:GFG851993 GPC851992:GPC851993 GYY851992:GYY851993 HIU851992:HIU851993 HSQ851992:HSQ851993 ICM851992:ICM851993 IMI851992:IMI851993 IWE851992:IWE851993 JGA851992:JGA851993 JPW851992:JPW851993 JZS851992:JZS851993 KJO851992:KJO851993 KTK851992:KTK851993 LDG851992:LDG851993 LNC851992:LNC851993 LWY851992:LWY851993 MGU851992:MGU851993 MQQ851992:MQQ851993 NAM851992:NAM851993 NKI851992:NKI851993 NUE851992:NUE851993 OEA851992:OEA851993 ONW851992:ONW851993 OXS851992:OXS851993 PHO851992:PHO851993 PRK851992:PRK851993 QBG851992:QBG851993 QLC851992:QLC851993 QUY851992:QUY851993 REU851992:REU851993 ROQ851992:ROQ851993 RYM851992:RYM851993 SII851992:SII851993 SSE851992:SSE851993 TCA851992:TCA851993 TLW851992:TLW851993 TVS851992:TVS851993 UFO851992:UFO851993 UPK851992:UPK851993 UZG851992:UZG851993 VJC851992:VJC851993 VSY851992:VSY851993 WCU851992:WCU851993 WMQ851992:WMQ851993 WWM851992:WWM851993 Z65560:Z65561 KA917528:KA917529 TW917528:TW917529 ADS917528:ADS917529 ANO917528:ANO917529 AXK917528:AXK917529 BHG917528:BHG917529 BRC917528:BRC917529 CAY917528:CAY917529 CKU917528:CKU917529 CUQ917528:CUQ917529 DEM917528:DEM917529 DOI917528:DOI917529 DYE917528:DYE917529 EIA917528:EIA917529 ERW917528:ERW917529 FBS917528:FBS917529 FLO917528:FLO917529 FVK917528:FVK917529 GFG917528:GFG917529 GPC917528:GPC917529 GYY917528:GYY917529 HIU917528:HIU917529 HSQ917528:HSQ917529 ICM917528:ICM917529 IMI917528:IMI917529 IWE917528:IWE917529 JGA917528:JGA917529 JPW917528:JPW917529 JZS917528:JZS917529 KJO917528:KJO917529 KTK917528:KTK917529 LDG917528:LDG917529 LNC917528:LNC917529 LWY917528:LWY917529 MGU917528:MGU917529 MQQ917528:MQQ917529 NAM917528:NAM917529 NKI917528:NKI917529 NUE917528:NUE917529 OEA917528:OEA917529 ONW917528:ONW917529 OXS917528:OXS917529 PHO917528:PHO917529 PRK917528:PRK917529 QBG917528:QBG917529 QLC917528:QLC917529 QUY917528:QUY917529 REU917528:REU917529 ROQ917528:ROQ917529 RYM917528:RYM917529 SII917528:SII917529 SSE917528:SSE917529 TCA917528:TCA917529 TLW917528:TLW917529 TVS917528:TVS917529 UFO917528:UFO917529 UPK917528:UPK917529 UZG917528:UZG917529 VJC917528:VJC917529 VSY917528:VSY917529 WCU917528:WCU917529 WMQ917528:WMQ917529 WWM917528:WWM917529 KA983064:KA983065 TW983064:TW983065 ADS983064:ADS983065 ANO983064:ANO983065 AXK983064:AXK983065 BHG983064:BHG983065 BRC983064:BRC983065 CAY983064:CAY983065 CKU983064:CKU983065 CUQ983064:CUQ983065 DEM983064:DEM983065 DOI983064:DOI983065 DYE983064:DYE983065 EIA983064:EIA983065 ERW983064:ERW983065 FBS983064:FBS983065 FLO983064:FLO983065 FVK983064:FVK983065 GFG983064:GFG983065 GPC983064:GPC983065 GYY983064:GYY983065 HIU983064:HIU983065 HSQ983064:HSQ983065 ICM983064:ICM983065 IMI983064:IMI983065 IWE983064:IWE983065 JGA983064:JGA983065 JPW983064:JPW983065 JZS983064:JZS983065 KJO983064:KJO983065 KTK983064:KTK983065 LDG983064:LDG983065 LNC983064:LNC983065 LWY983064:LWY983065 MGU983064:MGU983065 MQQ983064:MQQ983065 NAM983064:NAM983065 NKI983064:NKI983065 NUE983064:NUE983065 OEA983064:OEA983065 ONW983064:ONW983065 OXS983064:OXS983065 PHO983064:PHO983065 PRK983064:PRK983065 QBG983064:QBG983065 QLC983064:QLC983065 QUY983064:QUY983065 REU983064:REU983065 ROQ983064:ROQ983065 RYM983064:RYM983065 SII983064:SII983065 SSE983064:SSE983065 TCA983064:TCA983065 TLW983064:TLW983065 TVS983064:TVS983065 UFO983064:UFO983065 UPK983064:UPK983065 UZG983064:UZG983065 VJC983064:VJC983065 VSY983064:VSY983065 WCU983064:WCU983065 WMQ983064:WMQ983065 Z24 KA24 Z29 X24:X25 WWK24:WWK25 JY24:JY25 TU24:TU25 ADQ24:ADQ25 ANM24:ANM25 AXI24:AXI25 BHE24:BHE25 BRA24:BRA25 CAW24:CAW25 CKS24:CKS25 CUO24:CUO25 DEK24:DEK25 DOG24:DOG25 DYC24:DYC25 EHY24:EHY25 ERU24:ERU25 FBQ24:FBQ25 FLM24:FLM25 FVI24:FVI25 GFE24:GFE25 GPA24:GPA25 GYW24:GYW25 HIS24:HIS25 HSO24:HSO25 ICK24:ICK25 IMG24:IMG25 IWC24:IWC25 JFY24:JFY25 JPU24:JPU25 JZQ24:JZQ25 KJM24:KJM25 KTI24:KTI25 LDE24:LDE25 LNA24:LNA25 LWW24:LWW25 MGS24:MGS25 MQO24:MQO25 NAK24:NAK25 NKG24:NKG25 NUC24:NUC25 ODY24:ODY25 ONU24:ONU25 OXQ24:OXQ25 PHM24:PHM25 PRI24:PRI25 QBE24:QBE25 QLA24:QLA25 QUW24:QUW25 RES24:RES25 ROO24:ROO25 RYK24:RYK25 SIG24:SIG25 SSC24:SSC25 TBY24:TBY25 TLU24:TLU25 TVQ24:TVQ25 UFM24:UFM25 UPI24:UPI25 UZE24:UZE25 VJA24:VJA25 VSW24:VSW25 WCS24:WCS25 WMO24:WMO25 VJJ29 VTF29 WDB29 WMX29 WWT29 KH29 UD29 ADZ29 ANV29 AXR29 BHN29 BRJ29 CBF29 CLB29 CUX29 DET29 DOP29 DYL29 EIH29 ESD29 FBZ29 FLV29 FVR29 GFN29 GPJ29 GZF29 HJB29 HSX29 ICT29 IMP29 IWL29 JGH29 JQD29 JZZ29 KJV29 KTR29 LDN29 LNJ29 LXF29 MHB29 MQX29 NAT29 NKP29 NUL29 OEH29 OOD29 OXZ29 PHV29 PRR29 QBN29 QLJ29 QVF29 RFB29 ROX29 RYT29 SIP29 SSL29 TCH29 TMD29 TVZ29 UFV29 UPR29 UZN29 X29:X30 WWR29:WWR30 WMV29:WMV30 WCZ29:WCZ30 VTD29:VTD30 VJH29:VJH30 UZL29:UZL30 UPP29:UPP30 UFT29:UFT30 TVX29:TVX30 TMB29:TMB30 TCF29:TCF30 SSJ29:SSJ30 SIN29:SIN30 RYR29:RYR30 ROV29:ROV30 REZ29:REZ30 QVD29:QVD30 QLH29:QLH30 QBL29:QBL30 PRP29:PRP30 PHT29:PHT30 OXX29:OXX30 OOB29:OOB30 OEF29:OEF30 NUJ29:NUJ30 NKN29:NKN30 NAR29:NAR30 MQV29:MQV30 MGZ29:MGZ30 LXD29:LXD30 LNH29:LNH30 LDL29:LDL30 KTP29:KTP30 KJT29:KJT30 JZX29:JZX30 JQB29:JQB30 JGF29:JGF30 IWJ29:IWJ30 IMN29:IMN30 ICR29:ICR30 HSV29:HSV30 HIZ29:HIZ30 GZD29:GZD30 GPH29:GPH30 GFL29:GFL30 FVP29:FVP30 FLT29:FLT30 FBX29:FBX30 ESB29:ESB30 EIF29:EIF30 DYJ29:DYJ30 DON29:DON30 DER29:DER30 CUV29:CUV30 CKZ29:CKZ30 CBD29:CBD30 BRH29:BRH30 BHL29:BHL30 AXP29:AXP30 ANT29:ANT30 ADX29:ADX30 UB29:UB30 KF29:KF30 Z131096:Z131097 AJ65560:AJ65562 AJ131096:AJ131098 AJ196632:AJ196634 AJ262168:AJ262170 AJ327704:AJ327706 AJ393240:AJ393242 AJ458776:AJ458778 AJ524312:AJ524314 AJ589848:AJ589850 AJ655384:AJ655386 AJ720920:AJ720922 AJ786456:AJ786458 AJ851992:AJ851994 AJ917528:AJ917530 AJ983064:AJ983066 AL196632:AL196633 AL262168:AL262169 AL327704:AL327705 AL393240:AL393241 AL458776:AL458777 AL524312:AL524313 AL589848:AL589849 AL655384:AL655385 AL720920:AL720921 AL786456:AL786457 AL851992:AL851993 AL917528:AL917529 AL983064:AL983065 AL65560:AL65561 AL24 AJ24:AJ25 AL131096:AL131097 AL29 AJ29:AJ30"/>
    <dataValidation type="textLength" operator="lessThanOrEqual" allowBlank="1" showInputMessage="1" showErrorMessage="1" errorTitle="Ошибка" error="Допускается ввод не более 900 символов!" prompt="Укажите поставщика" sqref="WVZ983065 M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M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M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M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M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M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M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M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M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M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M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M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M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M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M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formula1>900</formula1>
    </dataValidation>
    <dataValidation type="list" allowBlank="1" showInputMessage="1" showErrorMessage="1" errorTitle="Ошибка" error="Выберите значение из списка" prompt="Выберите значение из списка" sqref="M24 M29">
      <formula1>kind_of_heat_transfer</formula1>
    </dataValidation>
    <dataValidation type="decimal" allowBlank="1" showErrorMessage="1" errorTitle="Ошибка" error="Допускается ввод только действительных чисел!" sqref="O24:P24 O29:P29 AA24:AB24 AA29:AB29">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6" t="s">
        <v>469</v>
      </c>
      <c r="G2" s="1277"/>
      <c r="H2" s="1278"/>
      <c r="I2" s="407"/>
    </row>
    <row r="3" spans="1:20" ht="3" customHeight="1"/>
    <row r="4" spans="1:20" s="182" customFormat="1" ht="11.25">
      <c r="A4" s="206"/>
      <c r="B4" s="206"/>
      <c r="C4" s="206"/>
      <c r="D4" s="206"/>
      <c r="F4" s="1230" t="s">
        <v>444</v>
      </c>
      <c r="G4" s="1230"/>
      <c r="H4" s="1230"/>
      <c r="I4" s="1279"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9"/>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28.04.2020</v>
      </c>
      <c r="I7" s="188" t="s">
        <v>471</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80"/>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569</v>
      </c>
      <c r="H11" s="297" t="str">
        <f>IF(region_name="","",region_name)</f>
        <v>Ростовская область</v>
      </c>
      <c r="I11" s="188" t="s">
        <v>477</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476</v>
      </c>
      <c r="H13" s="297"/>
      <c r="I13" s="1319" t="s">
        <v>568</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319"/>
      <c r="J14" s="312"/>
      <c r="K14" s="206"/>
      <c r="L14" s="206"/>
      <c r="M14" s="206"/>
      <c r="N14" s="206"/>
      <c r="O14" s="206"/>
      <c r="P14" s="206"/>
      <c r="Q14" s="206"/>
      <c r="R14" s="206"/>
      <c r="S14" s="206"/>
      <c r="T14" s="206"/>
    </row>
    <row r="15" spans="1:20" s="182" customFormat="1" ht="18.75">
      <c r="A15" s="1280"/>
      <c r="B15" s="1280"/>
      <c r="C15" s="321"/>
      <c r="D15" s="321"/>
      <c r="F15" s="315"/>
      <c r="G15" s="142" t="s">
        <v>400</v>
      </c>
      <c r="H15" s="316"/>
      <c r="I15" s="317"/>
      <c r="J15" s="312"/>
      <c r="K15" s="206"/>
      <c r="L15" s="206"/>
      <c r="M15" s="206"/>
      <c r="N15" s="206"/>
      <c r="O15" s="206"/>
      <c r="P15" s="206"/>
      <c r="Q15" s="206"/>
      <c r="R15" s="206"/>
      <c r="S15" s="206"/>
      <c r="T15" s="206"/>
    </row>
    <row r="16" spans="1:20" s="182" customFormat="1" ht="18.75">
      <c r="A16" s="1280"/>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5" t="s">
        <v>570</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3" t="s">
        <v>743</v>
      </c>
      <c r="M5" s="1313"/>
      <c r="N5" s="1313"/>
      <c r="O5" s="1313"/>
      <c r="P5" s="1313"/>
      <c r="Q5" s="1313"/>
      <c r="R5" s="1313"/>
      <c r="S5" s="1313"/>
      <c r="T5" s="1313"/>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7"/>
      <c r="M7" s="1040"/>
      <c r="O7" s="1315"/>
      <c r="P7" s="1315"/>
      <c r="Q7" s="1315"/>
      <c r="R7" s="1315"/>
      <c r="S7" s="1315"/>
      <c r="T7" s="1315"/>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16" t="str">
        <f>IF(datePr_ch="",IF(datePr="","",datePr),datePr_ch)</f>
        <v>28.04.2020</v>
      </c>
      <c r="O8" s="1316"/>
      <c r="P8" s="1316"/>
      <c r="Q8" s="1316"/>
      <c r="R8" s="1316"/>
      <c r="S8" s="1316"/>
      <c r="T8" s="1316"/>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16" t="str">
        <f>IF(numberPr_ch="",IF(numberPr="","",numberPr),numberPr_ch)</f>
        <v>1-01/793</v>
      </c>
      <c r="O9" s="1316"/>
      <c r="P9" s="1316"/>
      <c r="Q9" s="1316"/>
      <c r="R9" s="1316"/>
      <c r="S9" s="1316"/>
      <c r="T9" s="1316"/>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7"/>
      <c r="M10" s="1040"/>
      <c r="O10" s="1315"/>
      <c r="P10" s="1315"/>
      <c r="Q10" s="1315"/>
      <c r="R10" s="1315"/>
      <c r="S10" s="1315"/>
      <c r="T10" s="1315"/>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634</v>
      </c>
      <c r="AA11" s="733" t="s">
        <v>635</v>
      </c>
      <c r="AH11" s="735"/>
      <c r="AI11" s="735"/>
      <c r="AJ11" s="735"/>
      <c r="AK11" s="735"/>
    </row>
    <row r="12" spans="1:37" s="461" customFormat="1" ht="11.25" hidden="1">
      <c r="A12" s="474"/>
      <c r="B12" s="474"/>
      <c r="C12" s="474"/>
      <c r="D12" s="474"/>
      <c r="E12" s="474"/>
      <c r="F12" s="474"/>
      <c r="G12" s="474"/>
      <c r="H12" s="474"/>
      <c r="L12" s="1314"/>
      <c r="M12" s="1314"/>
      <c r="N12" s="535"/>
      <c r="O12" s="1330"/>
      <c r="P12" s="1330"/>
      <c r="Q12" s="1330"/>
      <c r="R12" s="1330"/>
      <c r="S12" s="1330"/>
      <c r="T12" s="1330"/>
      <c r="U12" s="456"/>
      <c r="AE12" s="472" t="s">
        <v>370</v>
      </c>
      <c r="AH12" s="474"/>
      <c r="AI12" s="474"/>
      <c r="AJ12" s="474"/>
      <c r="AK12" s="474"/>
    </row>
    <row r="13" spans="1:37">
      <c r="J13" s="451"/>
      <c r="K13" s="451"/>
      <c r="L13" s="447"/>
      <c r="M13" s="447"/>
      <c r="N13" s="447"/>
      <c r="O13" s="1327"/>
      <c r="P13" s="1327"/>
      <c r="Q13" s="1327"/>
      <c r="R13" s="1327"/>
      <c r="S13" s="1327"/>
      <c r="T13" s="1327"/>
      <c r="U13" s="567"/>
      <c r="Z13" s="1327"/>
      <c r="AA13" s="1327"/>
      <c r="AB13" s="1327"/>
      <c r="AC13" s="1327"/>
      <c r="AD13" s="1327"/>
      <c r="AE13" s="1327"/>
    </row>
    <row r="14" spans="1:37">
      <c r="J14" s="451"/>
      <c r="K14" s="451"/>
      <c r="L14" s="1230" t="s">
        <v>444</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t="s">
        <v>445</v>
      </c>
    </row>
    <row r="15" spans="1:37" ht="14.25" customHeight="1">
      <c r="J15" s="451"/>
      <c r="K15" s="451"/>
      <c r="L15" s="1309" t="s">
        <v>90</v>
      </c>
      <c r="M15" s="1309" t="s">
        <v>617</v>
      </c>
      <c r="N15" s="1345" t="s">
        <v>596</v>
      </c>
      <c r="O15" s="1345"/>
      <c r="P15" s="1345"/>
      <c r="Q15" s="1345"/>
      <c r="R15" s="1345" t="s">
        <v>597</v>
      </c>
      <c r="S15" s="1345"/>
      <c r="T15" s="1345"/>
      <c r="U15" s="1345"/>
      <c r="V15" s="1345" t="s">
        <v>598</v>
      </c>
      <c r="W15" s="1345"/>
      <c r="X15" s="1345"/>
      <c r="Y15" s="1345"/>
      <c r="Z15" s="1309" t="s">
        <v>603</v>
      </c>
      <c r="AA15" s="1309"/>
      <c r="AB15" s="1309"/>
      <c r="AC15" s="1309"/>
      <c r="AD15" s="1309"/>
      <c r="AE15" s="1309" t="s">
        <v>338</v>
      </c>
      <c r="AF15" s="1326" t="s">
        <v>273</v>
      </c>
      <c r="AG15" s="1230"/>
    </row>
    <row r="16" spans="1:37" s="492" customFormat="1" ht="27.75" customHeight="1">
      <c r="A16" s="553"/>
      <c r="B16" s="553"/>
      <c r="C16" s="553"/>
      <c r="D16" s="553"/>
      <c r="E16" s="553"/>
      <c r="F16" s="553"/>
      <c r="G16" s="559"/>
      <c r="H16" s="559"/>
      <c r="I16" s="500"/>
      <c r="J16" s="498"/>
      <c r="K16" s="498"/>
      <c r="L16" s="1309"/>
      <c r="M16" s="1309"/>
      <c r="N16" s="1345"/>
      <c r="O16" s="1345"/>
      <c r="P16" s="1345"/>
      <c r="Q16" s="1345"/>
      <c r="R16" s="1345"/>
      <c r="S16" s="1345"/>
      <c r="T16" s="1345"/>
      <c r="U16" s="1345"/>
      <c r="V16" s="1345"/>
      <c r="W16" s="1345"/>
      <c r="X16" s="1345"/>
      <c r="Y16" s="1345"/>
      <c r="Z16" s="1230" t="s">
        <v>620</v>
      </c>
      <c r="AA16" s="1230"/>
      <c r="AB16" s="1230" t="s">
        <v>614</v>
      </c>
      <c r="AC16" s="1230"/>
      <c r="AD16" s="1230"/>
      <c r="AE16" s="1309"/>
      <c r="AF16" s="1326"/>
      <c r="AG16" s="1230"/>
      <c r="AH16" s="553"/>
      <c r="AI16" s="553"/>
      <c r="AJ16" s="553"/>
      <c r="AK16" s="553"/>
    </row>
    <row r="17" spans="1:37" ht="14.25" customHeight="1">
      <c r="J17" s="451"/>
      <c r="K17" s="451"/>
      <c r="L17" s="1309"/>
      <c r="M17" s="1309"/>
      <c r="N17" s="1345"/>
      <c r="O17" s="1345"/>
      <c r="P17" s="1345"/>
      <c r="Q17" s="1345"/>
      <c r="R17" s="1345"/>
      <c r="S17" s="1345"/>
      <c r="T17" s="1345"/>
      <c r="U17" s="1345"/>
      <c r="V17" s="1345"/>
      <c r="W17" s="1345"/>
      <c r="X17" s="1345"/>
      <c r="Y17" s="1345"/>
      <c r="Z17" s="503" t="s">
        <v>618</v>
      </c>
      <c r="AA17" s="503" t="s">
        <v>619</v>
      </c>
      <c r="AB17" s="505" t="s">
        <v>272</v>
      </c>
      <c r="AC17" s="1333" t="s">
        <v>271</v>
      </c>
      <c r="AD17" s="1333"/>
      <c r="AE17" s="1309"/>
      <c r="AF17" s="1326"/>
      <c r="AG17" s="1230"/>
    </row>
    <row r="18" spans="1:37">
      <c r="J18" s="451"/>
      <c r="K18" s="459">
        <v>1</v>
      </c>
      <c r="L18" s="448" t="s">
        <v>91</v>
      </c>
      <c r="M18" s="448" t="s">
        <v>47</v>
      </c>
      <c r="N18" s="1346">
        <f ca="1">OFFSET(N18,0,-1)+1</f>
        <v>3</v>
      </c>
      <c r="O18" s="1346"/>
      <c r="P18" s="1346"/>
      <c r="Q18" s="1346"/>
      <c r="R18" s="1346">
        <f ca="1">OFFSET(N18,0,0)+1</f>
        <v>4</v>
      </c>
      <c r="S18" s="1346"/>
      <c r="T18" s="1346"/>
      <c r="U18" s="1346"/>
      <c r="V18" s="639"/>
      <c r="W18" s="639"/>
      <c r="X18" s="639"/>
      <c r="Y18" s="640">
        <f ca="1">OFFSET(R18,0,0)+1</f>
        <v>5</v>
      </c>
      <c r="Z18" s="457">
        <f ca="1">OFFSET(Z18,0,-1)+1</f>
        <v>6</v>
      </c>
      <c r="AA18" s="457">
        <f ca="1">OFFSET(AA18,0,-1)+1</f>
        <v>7</v>
      </c>
      <c r="AB18" s="457">
        <f ca="1">OFFSET(AB18,0,-1)+1</f>
        <v>8</v>
      </c>
      <c r="AC18" s="1346">
        <f ca="1">OFFSET(AC18,0,-1)+1</f>
        <v>9</v>
      </c>
      <c r="AD18" s="1346"/>
      <c r="AE18" s="457">
        <f ca="1">OFFSET(AE18,0,-2)+1</f>
        <v>10</v>
      </c>
      <c r="AF18" s="492"/>
      <c r="AG18" s="457">
        <f ca="1">OFFSET(AG18,0,-2)+1</f>
        <v>11</v>
      </c>
    </row>
    <row r="19" spans="1:37" ht="22.5">
      <c r="A19" s="1284">
        <v>1</v>
      </c>
      <c r="B19" s="962"/>
      <c r="C19" s="962"/>
      <c r="D19" s="962"/>
      <c r="E19" s="962"/>
      <c r="F19" s="955"/>
      <c r="G19" s="961"/>
      <c r="H19" s="961"/>
      <c r="I19" s="943"/>
      <c r="J19" s="942"/>
      <c r="K19" s="942"/>
      <c r="L19" s="561">
        <f>mergeValue(A19)</f>
        <v>1</v>
      </c>
      <c r="M19" s="609" t="s">
        <v>19</v>
      </c>
      <c r="N19" s="1347"/>
      <c r="O19" s="1347"/>
      <c r="P19" s="1347"/>
      <c r="Q19" s="1347"/>
      <c r="R19" s="1347"/>
      <c r="S19" s="1347"/>
      <c r="T19" s="1347"/>
      <c r="U19" s="1347"/>
      <c r="V19" s="1347"/>
      <c r="W19" s="1347"/>
      <c r="X19" s="1347"/>
      <c r="Y19" s="1347"/>
      <c r="Z19" s="1347"/>
      <c r="AA19" s="1347"/>
      <c r="AB19" s="1347"/>
      <c r="AC19" s="1347"/>
      <c r="AD19" s="1347"/>
      <c r="AE19" s="1347"/>
      <c r="AF19" s="1347"/>
      <c r="AG19" s="549" t="s">
        <v>717</v>
      </c>
    </row>
    <row r="20" spans="1:37" ht="22.5">
      <c r="A20" s="1284"/>
      <c r="B20" s="1284">
        <v>1</v>
      </c>
      <c r="C20" s="962"/>
      <c r="D20" s="962"/>
      <c r="E20" s="962"/>
      <c r="F20" s="955"/>
      <c r="G20" s="964"/>
      <c r="H20" s="965"/>
      <c r="I20" s="944"/>
      <c r="J20" s="939"/>
      <c r="K20" s="937"/>
      <c r="L20" s="561" t="str">
        <f>mergeValue(A20) &amp;"."&amp; mergeValue(B20)</f>
        <v>1.1</v>
      </c>
      <c r="M20" s="515" t="s">
        <v>15</v>
      </c>
      <c r="N20" s="1348"/>
      <c r="O20" s="1348"/>
      <c r="P20" s="1348"/>
      <c r="Q20" s="1348"/>
      <c r="R20" s="1348"/>
      <c r="S20" s="1348"/>
      <c r="T20" s="1348"/>
      <c r="U20" s="1348"/>
      <c r="V20" s="1348"/>
      <c r="W20" s="1348"/>
      <c r="X20" s="1348"/>
      <c r="Y20" s="1348"/>
      <c r="Z20" s="1348"/>
      <c r="AA20" s="1348"/>
      <c r="AB20" s="1348"/>
      <c r="AC20" s="1348"/>
      <c r="AD20" s="1348"/>
      <c r="AE20" s="1348"/>
      <c r="AF20" s="1348"/>
      <c r="AG20" s="549" t="s">
        <v>458</v>
      </c>
    </row>
    <row r="21" spans="1:37" ht="22.5">
      <c r="A21" s="1284"/>
      <c r="B21" s="1284"/>
      <c r="C21" s="1284">
        <v>1</v>
      </c>
      <c r="D21" s="962"/>
      <c r="E21" s="962"/>
      <c r="F21" s="955"/>
      <c r="G21" s="964"/>
      <c r="H21" s="965"/>
      <c r="I21" s="944"/>
      <c r="J21" s="939"/>
      <c r="K21" s="937"/>
      <c r="L21" s="561" t="str">
        <f>mergeValue(A21) &amp;"."&amp; mergeValue(B21)&amp;"."&amp; mergeValue(C21)</f>
        <v>1.1.1</v>
      </c>
      <c r="M21" s="516" t="s">
        <v>7</v>
      </c>
      <c r="N21" s="1348"/>
      <c r="O21" s="1348"/>
      <c r="P21" s="1348"/>
      <c r="Q21" s="1348"/>
      <c r="R21" s="1348"/>
      <c r="S21" s="1348"/>
      <c r="T21" s="1348"/>
      <c r="U21" s="1348"/>
      <c r="V21" s="1348"/>
      <c r="W21" s="1348"/>
      <c r="X21" s="1348"/>
      <c r="Y21" s="1348"/>
      <c r="Z21" s="1348"/>
      <c r="AA21" s="1348"/>
      <c r="AB21" s="1348"/>
      <c r="AC21" s="1348"/>
      <c r="AD21" s="1348"/>
      <c r="AE21" s="1348"/>
      <c r="AF21" s="1348"/>
      <c r="AG21" s="549" t="s">
        <v>599</v>
      </c>
    </row>
    <row r="22" spans="1:37" ht="15" customHeight="1">
      <c r="A22" s="1284"/>
      <c r="B22" s="1284"/>
      <c r="C22" s="1284"/>
      <c r="D22" s="1284">
        <v>1</v>
      </c>
      <c r="E22" s="962"/>
      <c r="F22" s="955"/>
      <c r="G22" s="964"/>
      <c r="H22" s="965"/>
      <c r="I22" s="944"/>
      <c r="J22" s="939"/>
      <c r="K22" s="937"/>
      <c r="L22" s="561" t="str">
        <f>mergeValue(A22) &amp;"."&amp; mergeValue(B22)&amp;"."&amp; mergeValue(C22)&amp;"."&amp; mergeValue(D22)</f>
        <v>1.1.1.1</v>
      </c>
      <c r="M22" s="517" t="s">
        <v>21</v>
      </c>
      <c r="N22" s="1348"/>
      <c r="O22" s="1348"/>
      <c r="P22" s="1348"/>
      <c r="Q22" s="1348"/>
      <c r="R22" s="1348"/>
      <c r="S22" s="1348"/>
      <c r="T22" s="1348"/>
      <c r="U22" s="1348"/>
      <c r="V22" s="1348"/>
      <c r="W22" s="1348"/>
      <c r="X22" s="1348"/>
      <c r="Y22" s="1348"/>
      <c r="Z22" s="1348"/>
      <c r="AA22" s="1348"/>
      <c r="AB22" s="1348"/>
      <c r="AC22" s="1348"/>
      <c r="AD22" s="1348"/>
      <c r="AE22" s="1348"/>
      <c r="AF22" s="1348"/>
      <c r="AG22" s="549" t="s">
        <v>622</v>
      </c>
    </row>
    <row r="23" spans="1:37" ht="20.100000000000001" customHeight="1">
      <c r="A23" s="1284"/>
      <c r="B23" s="1284"/>
      <c r="C23" s="1284"/>
      <c r="D23" s="1284"/>
      <c r="E23" s="1284">
        <v>1</v>
      </c>
      <c r="F23" s="955"/>
      <c r="G23" s="964"/>
      <c r="H23" s="965"/>
      <c r="I23" s="966"/>
      <c r="J23" s="956"/>
      <c r="K23" s="1229"/>
      <c r="L23" s="1349" t="str">
        <f>mergeValue(A23) &amp;"."&amp; mergeValue(B23)&amp;"."&amp; mergeValue(C23)&amp;"."&amp; mergeValue(D23)&amp;"."&amp; mergeValue(E23)</f>
        <v>1.1.1.1.1</v>
      </c>
      <c r="M23" s="1350"/>
      <c r="N23" s="1291" t="s">
        <v>83</v>
      </c>
      <c r="O23" s="1344"/>
      <c r="P23" s="1340">
        <v>1</v>
      </c>
      <c r="Q23" s="1341"/>
      <c r="R23" s="1291" t="s">
        <v>83</v>
      </c>
      <c r="S23" s="1344"/>
      <c r="T23" s="1340">
        <v>1</v>
      </c>
      <c r="U23" s="1341"/>
      <c r="V23" s="1291" t="s">
        <v>83</v>
      </c>
      <c r="W23" s="530"/>
      <c r="X23" s="508">
        <v>1</v>
      </c>
      <c r="Y23" s="1036"/>
      <c r="Z23" s="637"/>
      <c r="AA23" s="637"/>
      <c r="AB23" s="1289"/>
      <c r="AC23" s="1291" t="s">
        <v>82</v>
      </c>
      <c r="AD23" s="1289"/>
      <c r="AE23" s="1291" t="s">
        <v>83</v>
      </c>
      <c r="AF23" s="546"/>
      <c r="AG23" s="1337" t="s">
        <v>621</v>
      </c>
      <c r="AH23" s="469" t="str">
        <f>strCheckDate(Z24:AF24)</f>
        <v/>
      </c>
      <c r="AI23" s="473" t="str">
        <f>IF(AND(COUNTIF(AJ18:AJ27,AJ23)&gt;1,AJ23&lt;&gt;""),"ErrUnique:HasDoubleConn","")</f>
        <v/>
      </c>
      <c r="AJ23" s="473"/>
      <c r="AK23" s="473"/>
    </row>
    <row r="24" spans="1:37" ht="20.100000000000001" customHeight="1">
      <c r="A24" s="1284"/>
      <c r="B24" s="1284"/>
      <c r="C24" s="1284"/>
      <c r="D24" s="1284"/>
      <c r="E24" s="1284"/>
      <c r="F24" s="955"/>
      <c r="G24" s="964"/>
      <c r="H24" s="965"/>
      <c r="I24" s="966"/>
      <c r="J24" s="956"/>
      <c r="K24" s="1229"/>
      <c r="L24" s="1349"/>
      <c r="M24" s="1350"/>
      <c r="N24" s="1291"/>
      <c r="O24" s="1344"/>
      <c r="P24" s="1340"/>
      <c r="Q24" s="1342"/>
      <c r="R24" s="1291"/>
      <c r="S24" s="1344"/>
      <c r="T24" s="1340"/>
      <c r="U24" s="1343"/>
      <c r="V24" s="1291"/>
      <c r="W24" s="569"/>
      <c r="X24" s="534"/>
      <c r="Y24" s="534"/>
      <c r="Z24" s="540"/>
      <c r="AA24" s="571" t="str">
        <f>AB23 &amp; "-" &amp; AD23</f>
        <v>-</v>
      </c>
      <c r="AB24" s="1290"/>
      <c r="AC24" s="1291"/>
      <c r="AD24" s="1290"/>
      <c r="AE24" s="1291"/>
      <c r="AF24" s="638"/>
      <c r="AG24" s="1338"/>
      <c r="AI24" s="473"/>
      <c r="AJ24" s="473"/>
      <c r="AK24" s="473"/>
    </row>
    <row r="25" spans="1:37" ht="20.100000000000001" customHeight="1">
      <c r="A25" s="1284"/>
      <c r="B25" s="1284"/>
      <c r="C25" s="1284"/>
      <c r="D25" s="1284"/>
      <c r="E25" s="1284"/>
      <c r="F25" s="955"/>
      <c r="G25" s="964"/>
      <c r="H25" s="965"/>
      <c r="I25" s="966"/>
      <c r="J25" s="956"/>
      <c r="K25" s="1229"/>
      <c r="L25" s="1349"/>
      <c r="M25" s="1350"/>
      <c r="N25" s="1291"/>
      <c r="O25" s="1344"/>
      <c r="P25" s="1340"/>
      <c r="Q25" s="1343"/>
      <c r="R25" s="1291"/>
      <c r="S25" s="570"/>
      <c r="T25" s="527"/>
      <c r="U25" s="534"/>
      <c r="V25" s="539"/>
      <c r="W25" s="539"/>
      <c r="X25" s="539"/>
      <c r="Y25" s="539"/>
      <c r="Z25" s="540"/>
      <c r="AA25" s="540"/>
      <c r="AB25" s="541"/>
      <c r="AC25" s="533"/>
      <c r="AD25" s="533"/>
      <c r="AE25" s="541"/>
      <c r="AF25" s="533"/>
      <c r="AG25" s="1338"/>
      <c r="AI25" s="473"/>
      <c r="AJ25" s="473"/>
      <c r="AK25" s="473"/>
    </row>
    <row r="26" spans="1:37" ht="20.100000000000001" customHeight="1">
      <c r="A26" s="1284"/>
      <c r="B26" s="1284"/>
      <c r="C26" s="1284"/>
      <c r="D26" s="1284"/>
      <c r="E26" s="1284"/>
      <c r="F26" s="955"/>
      <c r="G26" s="964"/>
      <c r="H26" s="965"/>
      <c r="I26" s="966"/>
      <c r="J26" s="956"/>
      <c r="K26" s="1229"/>
      <c r="L26" s="1349"/>
      <c r="M26" s="1350"/>
      <c r="N26" s="1291"/>
      <c r="O26" s="542"/>
      <c r="P26" s="544"/>
      <c r="Q26" s="543"/>
      <c r="R26" s="539"/>
      <c r="S26" s="539"/>
      <c r="T26" s="539"/>
      <c r="U26" s="539"/>
      <c r="V26" s="539"/>
      <c r="W26" s="539"/>
      <c r="X26" s="539"/>
      <c r="Y26" s="539"/>
      <c r="Z26" s="540"/>
      <c r="AA26" s="540"/>
      <c r="AB26" s="541"/>
      <c r="AC26" s="533"/>
      <c r="AD26" s="533"/>
      <c r="AE26" s="541"/>
      <c r="AF26" s="533"/>
      <c r="AG26" s="1338"/>
      <c r="AI26" s="473"/>
      <c r="AJ26" s="473"/>
      <c r="AK26" s="473"/>
    </row>
    <row r="27" spans="1:37" s="445" customFormat="1" ht="15" customHeight="1">
      <c r="A27" s="1284"/>
      <c r="B27" s="1284"/>
      <c r="C27" s="1284"/>
      <c r="D27" s="1284"/>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9"/>
      <c r="AH27" s="470"/>
      <c r="AI27" s="470"/>
      <c r="AJ27" s="205"/>
      <c r="AK27" s="205"/>
    </row>
    <row r="28" spans="1:37" s="445" customFormat="1" ht="15" customHeight="1">
      <c r="A28" s="1284"/>
      <c r="B28" s="1284"/>
      <c r="C28" s="1284"/>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4"/>
      <c r="B29" s="1284"/>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4"/>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5" t="s">
        <v>745</v>
      </c>
      <c r="N33" s="1275"/>
      <c r="O33" s="1275"/>
      <c r="P33" s="1275"/>
      <c r="Q33" s="1275"/>
      <c r="R33" s="1275"/>
      <c r="S33" s="1275"/>
      <c r="T33" s="1275"/>
      <c r="U33" s="1275"/>
      <c r="V33" s="1275"/>
      <c r="W33" s="1275"/>
      <c r="X33" s="1275"/>
      <c r="Y33" s="1275"/>
      <c r="Z33" s="1275"/>
      <c r="AA33" s="1275"/>
      <c r="AB33" s="1275"/>
      <c r="AC33" s="1275"/>
      <c r="AD33" s="1275"/>
      <c r="AE33" s="1275"/>
      <c r="AF33" s="1275"/>
      <c r="AG33" s="1275"/>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6" t="s">
        <v>469</v>
      </c>
      <c r="G2" s="1277"/>
      <c r="H2" s="1278"/>
      <c r="I2" s="407"/>
    </row>
    <row r="3" spans="1:20" ht="3" customHeight="1"/>
    <row r="4" spans="1:20" s="182" customFormat="1" ht="11.25">
      <c r="A4" s="206"/>
      <c r="B4" s="206"/>
      <c r="C4" s="206"/>
      <c r="D4" s="206"/>
      <c r="F4" s="1230" t="s">
        <v>444</v>
      </c>
      <c r="G4" s="1230"/>
      <c r="H4" s="1230"/>
      <c r="I4" s="1279"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9"/>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28.04.2020</v>
      </c>
      <c r="I7" s="188" t="s">
        <v>471</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80"/>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569</v>
      </c>
      <c r="H11" s="297" t="str">
        <f>IF(region_name="","",region_name)</f>
        <v>Ростовская область</v>
      </c>
      <c r="I11" s="188" t="s">
        <v>477</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476</v>
      </c>
      <c r="H13" s="297"/>
      <c r="I13" s="1319" t="s">
        <v>568</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319"/>
      <c r="J14" s="312"/>
      <c r="K14" s="206"/>
      <c r="L14" s="206"/>
      <c r="M14" s="206"/>
      <c r="N14" s="206"/>
      <c r="O14" s="206"/>
      <c r="P14" s="206"/>
      <c r="Q14" s="206"/>
      <c r="R14" s="206"/>
      <c r="S14" s="206"/>
      <c r="T14" s="206"/>
    </row>
    <row r="15" spans="1:20" s="182" customFormat="1" ht="18.75">
      <c r="A15" s="1280"/>
      <c r="B15" s="1280"/>
      <c r="C15" s="321"/>
      <c r="D15" s="321"/>
      <c r="F15" s="393"/>
      <c r="G15" s="187" t="s">
        <v>400</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570</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7">
        <v>43944.692847222221</v>
      </c>
      <c r="B2" s="12" t="s">
        <v>755</v>
      </c>
      <c r="C2" s="12" t="s">
        <v>438</v>
      </c>
    </row>
    <row r="3" spans="1:4">
      <c r="A3" s="1197">
        <v>43944.692858796298</v>
      </c>
      <c r="B3" s="12" t="s">
        <v>756</v>
      </c>
      <c r="C3" s="12" t="s">
        <v>438</v>
      </c>
    </row>
    <row r="4" spans="1:4" ht="67.5">
      <c r="A4" s="1197">
        <v>43944.692858796298</v>
      </c>
      <c r="B4" s="12" t="s">
        <v>757</v>
      </c>
      <c r="C4" s="12" t="s">
        <v>438</v>
      </c>
    </row>
    <row r="5" spans="1:4">
      <c r="A5" s="1197">
        <v>43944.692858796298</v>
      </c>
      <c r="B5" s="12" t="s">
        <v>758</v>
      </c>
      <c r="C5" s="12" t="s">
        <v>438</v>
      </c>
    </row>
    <row r="6" spans="1:4">
      <c r="A6" s="1197">
        <v>43944.692893518521</v>
      </c>
      <c r="B6" s="12" t="s">
        <v>759</v>
      </c>
      <c r="C6" s="12" t="s">
        <v>438</v>
      </c>
    </row>
    <row r="7" spans="1:4" ht="33.75">
      <c r="A7" s="1197">
        <v>43944.692986111113</v>
      </c>
      <c r="B7" s="12" t="s">
        <v>760</v>
      </c>
      <c r="C7" s="12" t="s">
        <v>438</v>
      </c>
    </row>
    <row r="8" spans="1:4" ht="33.75">
      <c r="A8" s="1197">
        <v>43944.692997685182</v>
      </c>
      <c r="B8" s="12" t="s">
        <v>761</v>
      </c>
      <c r="C8" s="12" t="s">
        <v>438</v>
      </c>
    </row>
    <row r="9" spans="1:4">
      <c r="A9" s="1197">
        <v>43944.692997685182</v>
      </c>
      <c r="B9" s="12" t="s">
        <v>762</v>
      </c>
      <c r="C9" s="12" t="s">
        <v>438</v>
      </c>
    </row>
    <row r="10" spans="1:4" ht="33.75">
      <c r="A10" s="1197">
        <v>43944.693020833336</v>
      </c>
      <c r="B10" s="12" t="s">
        <v>763</v>
      </c>
      <c r="C10" s="12" t="s">
        <v>438</v>
      </c>
    </row>
    <row r="11" spans="1:4">
      <c r="A11" s="1197">
        <v>43949.581365740742</v>
      </c>
      <c r="B11" s="12" t="s">
        <v>755</v>
      </c>
      <c r="C11" s="12" t="s">
        <v>438</v>
      </c>
    </row>
    <row r="12" spans="1:4">
      <c r="A12" s="1197">
        <v>43949.581377314818</v>
      </c>
      <c r="B12" s="12" t="s">
        <v>767</v>
      </c>
      <c r="C12" s="12" t="s">
        <v>438</v>
      </c>
    </row>
    <row r="13" spans="1:4">
      <c r="A13" s="1197">
        <v>43949.58148148148</v>
      </c>
      <c r="B13" s="12" t="s">
        <v>755</v>
      </c>
      <c r="C13" s="12" t="s">
        <v>438</v>
      </c>
    </row>
    <row r="14" spans="1:4">
      <c r="A14" s="1197">
        <v>43949.581493055557</v>
      </c>
      <c r="B14" s="12" t="s">
        <v>767</v>
      </c>
      <c r="C14" s="12" t="s">
        <v>438</v>
      </c>
    </row>
    <row r="15" spans="1:4">
      <c r="A15" s="1197">
        <v>43949.584432870368</v>
      </c>
      <c r="B15" s="12" t="s">
        <v>755</v>
      </c>
      <c r="C15" s="12" t="s">
        <v>438</v>
      </c>
    </row>
    <row r="16" spans="1:4">
      <c r="A16" s="1197">
        <v>43949.584456018521</v>
      </c>
      <c r="B16" s="12" t="s">
        <v>767</v>
      </c>
      <c r="C16" s="12" t="s">
        <v>438</v>
      </c>
    </row>
    <row r="17" spans="1:3">
      <c r="A17" s="1197">
        <v>43950.425763888888</v>
      </c>
      <c r="B17" s="12" t="s">
        <v>755</v>
      </c>
      <c r="C17" s="12" t="s">
        <v>438</v>
      </c>
    </row>
    <row r="18" spans="1:3">
      <c r="A18" s="1197">
        <v>43950.425775462965</v>
      </c>
      <c r="B18" s="12" t="s">
        <v>767</v>
      </c>
      <c r="C18" s="12" t="s">
        <v>438</v>
      </c>
    </row>
    <row r="19" spans="1:3">
      <c r="A19" s="1197">
        <v>44253.607083333336</v>
      </c>
      <c r="B19" s="12" t="s">
        <v>755</v>
      </c>
      <c r="C19" s="12" t="s">
        <v>438</v>
      </c>
    </row>
    <row r="20" spans="1:3">
      <c r="A20" s="1197">
        <v>44253.607118055559</v>
      </c>
      <c r="B20" s="12" t="s">
        <v>767</v>
      </c>
      <c r="C20" s="12" t="s">
        <v>438</v>
      </c>
    </row>
    <row r="21" spans="1:3">
      <c r="A21" s="1197">
        <v>44253.607824074075</v>
      </c>
      <c r="B21" s="12" t="s">
        <v>755</v>
      </c>
      <c r="C21" s="12" t="s">
        <v>438</v>
      </c>
    </row>
    <row r="22" spans="1:3">
      <c r="A22" s="1197">
        <v>44253.607835648145</v>
      </c>
      <c r="B22" s="12" t="s">
        <v>767</v>
      </c>
      <c r="C22" s="12" t="s">
        <v>438</v>
      </c>
    </row>
  </sheetData>
  <sheetProtection algorithmName="SHA-512" hashValue="GaTKKx9+obMXYYnvoLZe1IVbrADo9PZ8WHyQJ6zAaFbHRaQjjrOR+Rx/sLPZ/SHTfIlvssRfk0UtX5VPC6Vl8Q==" saltValue="PRIueu6tV0HEFchr3lwHj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3" t="s">
        <v>742</v>
      </c>
      <c r="M5" s="1313"/>
      <c r="N5" s="1313"/>
      <c r="O5" s="1313"/>
      <c r="P5" s="1313"/>
      <c r="Q5" s="1313"/>
      <c r="R5" s="1313"/>
      <c r="S5" s="1313"/>
      <c r="T5" s="1313"/>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7"/>
      <c r="M7" s="1040"/>
      <c r="O7" s="1315"/>
      <c r="P7" s="1315"/>
      <c r="Q7" s="1315"/>
      <c r="R7" s="1315"/>
      <c r="S7" s="1315"/>
      <c r="T7" s="1315"/>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634"/>
      <c r="Y9" s="960"/>
      <c r="Z9" s="474"/>
      <c r="AA9" s="474"/>
      <c r="AB9" s="474"/>
      <c r="AC9" s="474"/>
    </row>
    <row r="10" spans="1:29" s="745" customFormat="1" ht="5.25" hidden="1">
      <c r="A10" s="1117"/>
      <c r="B10" s="1117"/>
      <c r="C10" s="1117"/>
      <c r="D10" s="1117"/>
      <c r="E10" s="1117"/>
      <c r="F10" s="1117"/>
      <c r="G10" s="1117"/>
      <c r="H10" s="1117"/>
      <c r="L10" s="1167"/>
      <c r="M10" s="1040"/>
      <c r="O10" s="1315"/>
      <c r="P10" s="1315"/>
      <c r="Q10" s="1315"/>
      <c r="R10" s="1315"/>
      <c r="S10" s="1315"/>
      <c r="T10" s="1315"/>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634</v>
      </c>
      <c r="R11" s="733" t="s">
        <v>635</v>
      </c>
      <c r="S11" s="711"/>
      <c r="T11" s="711"/>
      <c r="U11" s="634"/>
      <c r="Y11" s="735"/>
      <c r="Z11" s="582"/>
      <c r="AA11" s="582"/>
      <c r="AB11" s="582"/>
      <c r="AC11" s="582"/>
    </row>
    <row r="12" spans="1:29" s="461" customFormat="1" ht="11.25" hidden="1">
      <c r="A12" s="474"/>
      <c r="B12" s="474"/>
      <c r="C12" s="474"/>
      <c r="D12" s="474"/>
      <c r="E12" s="474"/>
      <c r="F12" s="474"/>
      <c r="G12" s="474"/>
      <c r="H12" s="474"/>
      <c r="L12" s="1314"/>
      <c r="M12" s="1314"/>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7"/>
      <c r="R13" s="1327"/>
      <c r="S13" s="1327"/>
      <c r="T13" s="1327"/>
      <c r="U13" s="1327"/>
      <c r="V13" s="1327"/>
    </row>
    <row r="14" spans="1:29">
      <c r="J14" s="451"/>
      <c r="K14" s="451"/>
      <c r="L14" s="1230" t="s">
        <v>444</v>
      </c>
      <c r="M14" s="1230"/>
      <c r="N14" s="1230"/>
      <c r="O14" s="1230"/>
      <c r="P14" s="1230"/>
      <c r="Q14" s="1230"/>
      <c r="R14" s="1230"/>
      <c r="S14" s="1230"/>
      <c r="T14" s="1230"/>
      <c r="U14" s="1230"/>
      <c r="V14" s="1230"/>
      <c r="W14" s="1230"/>
      <c r="X14" s="1230" t="s">
        <v>445</v>
      </c>
    </row>
    <row r="15" spans="1:29" ht="14.25" customHeight="1">
      <c r="J15" s="451"/>
      <c r="K15" s="451"/>
      <c r="L15" s="1309" t="s">
        <v>90</v>
      </c>
      <c r="M15" s="1309" t="s">
        <v>594</v>
      </c>
      <c r="N15" s="503"/>
      <c r="O15" s="1309" t="s">
        <v>595</v>
      </c>
      <c r="P15" s="1345" t="s">
        <v>596</v>
      </c>
      <c r="Q15" s="1345" t="s">
        <v>603</v>
      </c>
      <c r="R15" s="1345"/>
      <c r="S15" s="1345"/>
      <c r="T15" s="1345"/>
      <c r="U15" s="1345"/>
      <c r="V15" s="1309" t="s">
        <v>338</v>
      </c>
      <c r="W15" s="1326" t="s">
        <v>273</v>
      </c>
      <c r="X15" s="1230"/>
    </row>
    <row r="16" spans="1:29" s="492" customFormat="1" ht="25.5" customHeight="1">
      <c r="A16" s="553"/>
      <c r="B16" s="553"/>
      <c r="C16" s="553"/>
      <c r="D16" s="553"/>
      <c r="E16" s="553"/>
      <c r="F16" s="553"/>
      <c r="G16" s="559"/>
      <c r="H16" s="559"/>
      <c r="I16" s="500"/>
      <c r="J16" s="498"/>
      <c r="K16" s="498"/>
      <c r="L16" s="1309"/>
      <c r="M16" s="1309"/>
      <c r="N16" s="503"/>
      <c r="O16" s="1309"/>
      <c r="P16" s="1345"/>
      <c r="Q16" s="1345" t="s">
        <v>620</v>
      </c>
      <c r="R16" s="1345"/>
      <c r="S16" s="1332" t="s">
        <v>614</v>
      </c>
      <c r="T16" s="1332"/>
      <c r="U16" s="1332"/>
      <c r="V16" s="1309"/>
      <c r="W16" s="1326"/>
      <c r="X16" s="1230"/>
      <c r="Y16" s="955"/>
      <c r="Z16" s="553"/>
      <c r="AA16" s="553"/>
      <c r="AB16" s="553"/>
      <c r="AC16" s="553"/>
    </row>
    <row r="17" spans="1:29" ht="14.25" customHeight="1">
      <c r="J17" s="451"/>
      <c r="K17" s="451"/>
      <c r="L17" s="1309"/>
      <c r="M17" s="1309"/>
      <c r="N17" s="503"/>
      <c r="O17" s="1309"/>
      <c r="P17" s="1345"/>
      <c r="Q17" s="503" t="s">
        <v>618</v>
      </c>
      <c r="R17" s="503" t="s">
        <v>619</v>
      </c>
      <c r="S17" s="505" t="s">
        <v>272</v>
      </c>
      <c r="T17" s="1333" t="s">
        <v>271</v>
      </c>
      <c r="U17" s="1333"/>
      <c r="V17" s="1309"/>
      <c r="W17" s="1326"/>
      <c r="X17" s="1230"/>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46">
        <f t="shared" ca="1" si="0"/>
        <v>8</v>
      </c>
      <c r="U18" s="1346"/>
      <c r="V18" s="457">
        <f ca="1">OFFSET(V18,0,-2)+1</f>
        <v>9</v>
      </c>
      <c r="W18" s="492"/>
      <c r="X18" s="457">
        <f ca="1">OFFSET(X18,0,-2)+1</f>
        <v>10</v>
      </c>
    </row>
    <row r="19" spans="1:29" ht="22.5">
      <c r="A19" s="1284">
        <v>1</v>
      </c>
      <c r="B19" s="927"/>
      <c r="C19" s="927"/>
      <c r="D19" s="927"/>
      <c r="E19" s="927"/>
      <c r="F19" s="927"/>
      <c r="G19" s="928"/>
      <c r="H19" s="928"/>
      <c r="I19" s="930"/>
      <c r="J19" s="922"/>
      <c r="K19" s="922"/>
      <c r="L19" s="561">
        <f>mergeValue(A19)</f>
        <v>1</v>
      </c>
      <c r="M19" s="609" t="s">
        <v>19</v>
      </c>
      <c r="N19" s="548"/>
      <c r="O19" s="1325"/>
      <c r="P19" s="1325"/>
      <c r="Q19" s="1325"/>
      <c r="R19" s="1325"/>
      <c r="S19" s="1325"/>
      <c r="T19" s="1325"/>
      <c r="U19" s="1325"/>
      <c r="V19" s="1325"/>
      <c r="W19" s="1325"/>
      <c r="X19" s="549" t="s">
        <v>717</v>
      </c>
    </row>
    <row r="20" spans="1:29" ht="22.5">
      <c r="A20" s="1284"/>
      <c r="B20" s="1284">
        <v>1</v>
      </c>
      <c r="C20" s="927"/>
      <c r="D20" s="927"/>
      <c r="E20" s="927"/>
      <c r="F20" s="927"/>
      <c r="G20" s="932"/>
      <c r="H20" s="929"/>
      <c r="I20" s="934"/>
      <c r="J20" s="919"/>
      <c r="K20" s="918"/>
      <c r="L20" s="561" t="str">
        <f>mergeValue(A20) &amp;"."&amp; mergeValue(B20)</f>
        <v>1.1</v>
      </c>
      <c r="M20" s="515" t="s">
        <v>15</v>
      </c>
      <c r="N20" s="548"/>
      <c r="O20" s="1325"/>
      <c r="P20" s="1325"/>
      <c r="Q20" s="1325"/>
      <c r="R20" s="1325"/>
      <c r="S20" s="1325"/>
      <c r="T20" s="1325"/>
      <c r="U20" s="1325"/>
      <c r="V20" s="1325"/>
      <c r="W20" s="1325"/>
      <c r="X20" s="549" t="s">
        <v>458</v>
      </c>
    </row>
    <row r="21" spans="1:29" ht="22.5">
      <c r="A21" s="1284"/>
      <c r="B21" s="1284"/>
      <c r="C21" s="1284">
        <v>1</v>
      </c>
      <c r="D21" s="927"/>
      <c r="E21" s="927"/>
      <c r="F21" s="927"/>
      <c r="G21" s="932"/>
      <c r="H21" s="929"/>
      <c r="I21" s="935"/>
      <c r="J21" s="919"/>
      <c r="K21" s="918"/>
      <c r="L21" s="561" t="str">
        <f>mergeValue(A21) &amp;"."&amp; mergeValue(B21)&amp;"."&amp; mergeValue(C21)</f>
        <v>1.1.1</v>
      </c>
      <c r="M21" s="516" t="s">
        <v>7</v>
      </c>
      <c r="N21" s="548"/>
      <c r="O21" s="1325"/>
      <c r="P21" s="1325"/>
      <c r="Q21" s="1325"/>
      <c r="R21" s="1325"/>
      <c r="S21" s="1325"/>
      <c r="T21" s="1325"/>
      <c r="U21" s="1325"/>
      <c r="V21" s="1325"/>
      <c r="W21" s="1325"/>
      <c r="X21" s="549" t="s">
        <v>599</v>
      </c>
    </row>
    <row r="22" spans="1:29">
      <c r="A22" s="1284"/>
      <c r="B22" s="1284"/>
      <c r="C22" s="1284"/>
      <c r="D22" s="1284">
        <v>1</v>
      </c>
      <c r="E22" s="927"/>
      <c r="F22" s="927"/>
      <c r="G22" s="932"/>
      <c r="H22" s="929"/>
      <c r="I22" s="935"/>
      <c r="J22" s="933"/>
      <c r="K22" s="918"/>
      <c r="L22" s="561" t="str">
        <f>mergeValue(A22) &amp;"."&amp; mergeValue(B22)&amp;"."&amp; mergeValue(C22)&amp;"."&amp; mergeValue(D22)</f>
        <v>1.1.1.1</v>
      </c>
      <c r="M22" s="517" t="s">
        <v>21</v>
      </c>
      <c r="N22" s="548"/>
      <c r="O22" s="1325"/>
      <c r="P22" s="1325"/>
      <c r="Q22" s="1325"/>
      <c r="R22" s="1325"/>
      <c r="S22" s="1325"/>
      <c r="T22" s="1325"/>
      <c r="U22" s="1325"/>
      <c r="V22" s="1325"/>
      <c r="W22" s="1325"/>
      <c r="X22" s="967" t="s">
        <v>622</v>
      </c>
    </row>
    <row r="23" spans="1:29" ht="42.95" customHeight="1">
      <c r="A23" s="1284"/>
      <c r="B23" s="1284"/>
      <c r="C23" s="1284"/>
      <c r="D23" s="1284"/>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1"/>
      <c r="T23" s="618" t="s">
        <v>82</v>
      </c>
      <c r="U23" s="1171"/>
      <c r="V23" s="736" t="s">
        <v>83</v>
      </c>
      <c r="W23" s="786"/>
      <c r="X23" s="1281" t="s">
        <v>746</v>
      </c>
      <c r="Y23" s="955" t="str">
        <f>strCheckDateTwo(N23:W23)</f>
        <v/>
      </c>
    </row>
    <row r="24" spans="1:29" hidden="1">
      <c r="A24" s="1284"/>
      <c r="B24" s="1284"/>
      <c r="C24" s="1284"/>
      <c r="D24" s="1284"/>
      <c r="E24" s="927"/>
      <c r="F24" s="927"/>
      <c r="G24" s="932"/>
      <c r="H24" s="929"/>
      <c r="I24" s="935"/>
      <c r="J24" s="933"/>
      <c r="K24" s="923"/>
      <c r="L24" s="599"/>
      <c r="M24" s="530"/>
      <c r="N24" s="614"/>
      <c r="O24" s="614"/>
      <c r="P24" s="614"/>
      <c r="Q24" s="614"/>
      <c r="R24" s="552" t="str">
        <f>S23 &amp; "-" &amp; U23</f>
        <v>-</v>
      </c>
      <c r="S24" s="481"/>
      <c r="T24" s="554"/>
      <c r="U24" s="481"/>
      <c r="V24" s="614"/>
      <c r="W24" s="785"/>
      <c r="X24" s="1282"/>
    </row>
    <row r="25" spans="1:29" ht="15" customHeight="1">
      <c r="A25" s="1284"/>
      <c r="B25" s="1284"/>
      <c r="C25" s="1284"/>
      <c r="D25" s="1284"/>
      <c r="E25" s="927"/>
      <c r="F25" s="927"/>
      <c r="G25" s="932"/>
      <c r="H25" s="929"/>
      <c r="I25" s="935"/>
      <c r="J25" s="933"/>
      <c r="K25" s="923"/>
      <c r="L25" s="507"/>
      <c r="M25" s="520" t="s">
        <v>5</v>
      </c>
      <c r="N25" s="518"/>
      <c r="O25" s="514"/>
      <c r="P25" s="514"/>
      <c r="Q25" s="514"/>
      <c r="R25" s="514"/>
      <c r="S25" s="541"/>
      <c r="T25" s="533"/>
      <c r="U25" s="532"/>
      <c r="V25" s="518"/>
      <c r="W25" s="518"/>
      <c r="X25" s="1283"/>
    </row>
    <row r="26" spans="1:29" s="445" customFormat="1" ht="15" customHeight="1">
      <c r="A26" s="1284"/>
      <c r="B26" s="1284"/>
      <c r="C26" s="1284"/>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4"/>
      <c r="B27" s="1284"/>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4"/>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5" t="s">
        <v>747</v>
      </c>
      <c r="N31" s="1275"/>
      <c r="O31" s="1275"/>
      <c r="P31" s="1275"/>
      <c r="Q31" s="1275"/>
      <c r="R31" s="1275"/>
      <c r="S31" s="1275"/>
      <c r="T31" s="1275"/>
      <c r="U31" s="1275"/>
      <c r="V31" s="1275"/>
      <c r="W31" s="1275"/>
      <c r="X31" s="1275"/>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6" t="s">
        <v>469</v>
      </c>
      <c r="G2" s="1277"/>
      <c r="H2" s="1278"/>
      <c r="I2" s="1132"/>
    </row>
    <row r="3" spans="1:20" ht="3" customHeight="1"/>
    <row r="4" spans="1:20" s="1092" customFormat="1" ht="11.25">
      <c r="A4" s="1097"/>
      <c r="B4" s="1097"/>
      <c r="C4" s="1097"/>
      <c r="D4" s="1097"/>
      <c r="F4" s="1230" t="s">
        <v>444</v>
      </c>
      <c r="G4" s="1230"/>
      <c r="H4" s="1230"/>
      <c r="I4" s="1279"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79"/>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07" t="str">
        <f>IF(dateCh="","",dateCh)</f>
        <v>28.04.2020</v>
      </c>
      <c r="I7" s="1093" t="s">
        <v>471</v>
      </c>
      <c r="J7" s="1118"/>
      <c r="K7" s="1097"/>
      <c r="L7" s="1097"/>
      <c r="M7" s="1097"/>
      <c r="N7" s="1097"/>
      <c r="O7" s="1097"/>
      <c r="P7" s="1097"/>
      <c r="Q7" s="1097"/>
      <c r="R7" s="1097"/>
      <c r="S7" s="1097"/>
      <c r="T7" s="1097"/>
    </row>
    <row r="8" spans="1:20" s="1092" customFormat="1" ht="45">
      <c r="A8" s="1280">
        <v>1</v>
      </c>
      <c r="B8" s="1097"/>
      <c r="C8" s="1097"/>
      <c r="D8" s="1097"/>
      <c r="F8" s="1119" t="str">
        <f>"2." &amp;mergeValue(A8)</f>
        <v>2.1</v>
      </c>
      <c r="G8" s="1128" t="s">
        <v>472</v>
      </c>
      <c r="H8" s="1107"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22.5">
      <c r="A9" s="1280"/>
      <c r="B9" s="1097"/>
      <c r="C9" s="1097"/>
      <c r="D9" s="1097"/>
      <c r="F9" s="1119" t="str">
        <f>"3." &amp;mergeValue(A9)</f>
        <v>3.1</v>
      </c>
      <c r="G9" s="1128" t="s">
        <v>473</v>
      </c>
      <c r="H9" s="1107"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25 МВт и более</v>
      </c>
      <c r="I9" s="1093" t="s">
        <v>565</v>
      </c>
      <c r="J9" s="1118"/>
      <c r="K9" s="1097"/>
      <c r="L9" s="1097"/>
      <c r="M9" s="1097"/>
      <c r="N9" s="1097"/>
      <c r="O9" s="1097"/>
      <c r="P9" s="1097"/>
      <c r="Q9" s="1097"/>
      <c r="R9" s="1097"/>
      <c r="S9" s="1097"/>
      <c r="T9" s="1097"/>
    </row>
    <row r="10" spans="1:20" s="1092" customFormat="1" ht="22.5">
      <c r="A10" s="1280"/>
      <c r="B10" s="1097"/>
      <c r="C10" s="1097"/>
      <c r="D10" s="1097"/>
      <c r="F10" s="1119" t="str">
        <f>"4."&amp;mergeValue(A10)</f>
        <v>4.1</v>
      </c>
      <c r="G10" s="1128" t="s">
        <v>474</v>
      </c>
      <c r="H10" s="1108" t="s">
        <v>448</v>
      </c>
      <c r="I10" s="1093"/>
      <c r="J10" s="1118"/>
      <c r="K10" s="1097"/>
      <c r="L10" s="1097"/>
      <c r="M10" s="1097"/>
      <c r="N10" s="1097"/>
      <c r="O10" s="1097"/>
      <c r="P10" s="1097"/>
      <c r="Q10" s="1097"/>
      <c r="R10" s="1097"/>
      <c r="S10" s="1097"/>
      <c r="T10" s="1097"/>
    </row>
    <row r="11" spans="1:20" s="1092" customFormat="1" ht="18.75">
      <c r="A11" s="1280"/>
      <c r="B11" s="1280">
        <v>1</v>
      </c>
      <c r="C11" s="1124"/>
      <c r="D11" s="1124"/>
      <c r="F11" s="1119" t="str">
        <f>"4."&amp;mergeValue(A11) &amp;"."&amp;mergeValue(B11)</f>
        <v>4.1.1</v>
      </c>
      <c r="G11" s="1114" t="s">
        <v>569</v>
      </c>
      <c r="H11" s="1107" t="str">
        <f>IF(region_name="","",region_name)</f>
        <v>Ростовская область</v>
      </c>
      <c r="I11" s="1093" t="s">
        <v>477</v>
      </c>
      <c r="J11" s="1118"/>
      <c r="K11" s="1097"/>
      <c r="L11" s="1097"/>
      <c r="M11" s="1097"/>
      <c r="N11" s="1097"/>
      <c r="O11" s="1097"/>
      <c r="P11" s="1097"/>
      <c r="Q11" s="1097"/>
      <c r="R11" s="1097"/>
      <c r="S11" s="1097"/>
      <c r="T11" s="1097"/>
    </row>
    <row r="12" spans="1:20" s="1092" customFormat="1" ht="22.5">
      <c r="A12" s="1280"/>
      <c r="B12" s="1280"/>
      <c r="C12" s="1280">
        <v>1</v>
      </c>
      <c r="D12" s="1124"/>
      <c r="F12" s="1119" t="str">
        <f>"4."&amp;mergeValue(A12) &amp;"."&amp;mergeValue(B12)&amp;"."&amp;mergeValue(C12)</f>
        <v>4.1.1.1</v>
      </c>
      <c r="G12" s="1123" t="s">
        <v>475</v>
      </c>
      <c r="H12" s="1107" t="str">
        <f>IF(Территории!H13="","","" &amp; Территории!H13 &amp; "")</f>
        <v>Город Шахты</v>
      </c>
      <c r="I12" s="1093" t="s">
        <v>478</v>
      </c>
      <c r="J12" s="1118"/>
      <c r="K12" s="1097"/>
      <c r="L12" s="1097"/>
      <c r="M12" s="1097"/>
      <c r="N12" s="1097"/>
      <c r="O12" s="1097"/>
      <c r="P12" s="1097"/>
      <c r="Q12" s="1097"/>
      <c r="R12" s="1097"/>
      <c r="S12" s="1097"/>
      <c r="T12" s="1097"/>
    </row>
    <row r="13" spans="1:20" s="1092" customFormat="1" ht="56.25">
      <c r="A13" s="1280"/>
      <c r="B13" s="1280"/>
      <c r="C13" s="1280"/>
      <c r="D13" s="1124">
        <v>1</v>
      </c>
      <c r="F13" s="1119" t="str">
        <f>"4."&amp;mergeValue(A13) &amp;"."&amp;mergeValue(B13)&amp;"."&amp;mergeValue(C13)&amp;"."&amp;mergeValue(D13)</f>
        <v>4.1.1.1.1</v>
      </c>
      <c r="G13" s="1131" t="s">
        <v>476</v>
      </c>
      <c r="H13" s="1107" t="str">
        <f>IF(Территории!R14="","","" &amp; Территории!R14 &amp; "")</f>
        <v>Город Шахты (60740000)</v>
      </c>
      <c r="I13" s="1179" t="s">
        <v>568</v>
      </c>
      <c r="J13" s="1118"/>
      <c r="K13" s="1097"/>
      <c r="L13" s="1097"/>
      <c r="M13" s="1097"/>
      <c r="N13" s="1097"/>
      <c r="O13" s="1097"/>
      <c r="P13" s="1097"/>
      <c r="Q13" s="1097"/>
      <c r="R13" s="1097"/>
      <c r="S13" s="1097"/>
      <c r="T13" s="1097"/>
    </row>
    <row r="14" spans="1:20" s="1092" customFormat="1" ht="45">
      <c r="A14" s="1280">
        <v>2</v>
      </c>
      <c r="B14" s="1097"/>
      <c r="C14" s="1097"/>
      <c r="D14" s="1097"/>
      <c r="F14" s="1119" t="str">
        <f>"2." &amp;mergeValue(A14)</f>
        <v>2.2</v>
      </c>
      <c r="G14" s="1128" t="s">
        <v>472</v>
      </c>
      <c r="H14" s="1184" t="str">
        <f>IF('Перечень тарифов'!R26="","наименование отсутствует","" &amp; 'Перечень тарифов'!R26 &amp; "")</f>
        <v>наименование отсутствует</v>
      </c>
      <c r="I14" s="1093" t="s">
        <v>567</v>
      </c>
      <c r="J14" s="1118"/>
      <c r="K14" s="1097"/>
      <c r="L14" s="1097"/>
      <c r="M14" s="1097"/>
      <c r="N14" s="1097"/>
      <c r="O14" s="1097"/>
      <c r="P14" s="1097"/>
      <c r="Q14" s="1097"/>
      <c r="R14" s="1097"/>
      <c r="S14" s="1097"/>
      <c r="T14" s="1097"/>
    </row>
    <row r="15" spans="1:20" s="1092" customFormat="1" ht="22.5">
      <c r="A15" s="1280"/>
      <c r="B15" s="1097"/>
      <c r="C15" s="1097"/>
      <c r="D15" s="1097"/>
      <c r="F15" s="1119" t="str">
        <f>"3." &amp;mergeValue(A15)</f>
        <v>3.2</v>
      </c>
      <c r="G15" s="1128" t="s">
        <v>473</v>
      </c>
      <c r="H15" s="1184"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1093" t="s">
        <v>565</v>
      </c>
      <c r="J15" s="1118"/>
      <c r="K15" s="1097"/>
      <c r="L15" s="1097"/>
      <c r="M15" s="1097"/>
      <c r="N15" s="1097"/>
      <c r="O15" s="1097"/>
      <c r="P15" s="1097"/>
      <c r="Q15" s="1097"/>
      <c r="R15" s="1097"/>
      <c r="S15" s="1097"/>
      <c r="T15" s="1097"/>
    </row>
    <row r="16" spans="1:20" s="1092" customFormat="1" ht="22.5">
      <c r="A16" s="1280"/>
      <c r="B16" s="1097"/>
      <c r="C16" s="1097"/>
      <c r="D16" s="1097"/>
      <c r="F16" s="1119" t="str">
        <f>"4."&amp;mergeValue(A16)</f>
        <v>4.2</v>
      </c>
      <c r="G16" s="1128" t="s">
        <v>474</v>
      </c>
      <c r="H16" s="1194" t="s">
        <v>448</v>
      </c>
      <c r="I16" s="1093"/>
      <c r="J16" s="1118"/>
      <c r="K16" s="1097"/>
      <c r="L16" s="1097"/>
      <c r="M16" s="1097"/>
      <c r="N16" s="1097"/>
      <c r="O16" s="1097"/>
      <c r="P16" s="1097"/>
      <c r="Q16" s="1097"/>
      <c r="R16" s="1097"/>
      <c r="S16" s="1097"/>
      <c r="T16" s="1097"/>
    </row>
    <row r="17" spans="1:20" s="1092" customFormat="1" ht="18.75">
      <c r="A17" s="1280"/>
      <c r="B17" s="1280">
        <v>1</v>
      </c>
      <c r="C17" s="1178"/>
      <c r="D17" s="1178"/>
      <c r="F17" s="1119" t="str">
        <f>"4."&amp;mergeValue(A17) &amp;"."&amp;mergeValue(B17)</f>
        <v>4.2.1</v>
      </c>
      <c r="G17" s="1114" t="s">
        <v>569</v>
      </c>
      <c r="H17" s="1184" t="str">
        <f>IF(region_name="","",region_name)</f>
        <v>Ростовская область</v>
      </c>
      <c r="I17" s="1093" t="s">
        <v>477</v>
      </c>
      <c r="J17" s="1118"/>
      <c r="K17" s="1097"/>
      <c r="L17" s="1097"/>
      <c r="M17" s="1097"/>
      <c r="N17" s="1097"/>
      <c r="O17" s="1097"/>
      <c r="P17" s="1097"/>
      <c r="Q17" s="1097"/>
      <c r="R17" s="1097"/>
      <c r="S17" s="1097"/>
      <c r="T17" s="1097"/>
    </row>
    <row r="18" spans="1:20" s="1092" customFormat="1" ht="22.5">
      <c r="A18" s="1280"/>
      <c r="B18" s="1280"/>
      <c r="C18" s="1280">
        <v>1</v>
      </c>
      <c r="D18" s="1178"/>
      <c r="F18" s="1119" t="str">
        <f>"4."&amp;mergeValue(A18) &amp;"."&amp;mergeValue(B18)&amp;"."&amp;mergeValue(C18)</f>
        <v>4.2.1.1</v>
      </c>
      <c r="G18" s="1123" t="s">
        <v>475</v>
      </c>
      <c r="H18" s="1184" t="str">
        <f>IF(Территории!H13="","","" &amp; Территории!H13 &amp; "")</f>
        <v>Город Шахты</v>
      </c>
      <c r="I18" s="1093" t="s">
        <v>478</v>
      </c>
      <c r="J18" s="1118"/>
      <c r="K18" s="1097"/>
      <c r="L18" s="1097"/>
      <c r="M18" s="1097"/>
      <c r="N18" s="1097"/>
      <c r="O18" s="1097"/>
      <c r="P18" s="1097"/>
      <c r="Q18" s="1097"/>
      <c r="R18" s="1097"/>
      <c r="S18" s="1097"/>
      <c r="T18" s="1097"/>
    </row>
    <row r="19" spans="1:20" s="1092" customFormat="1" ht="56.25">
      <c r="A19" s="1280"/>
      <c r="B19" s="1280"/>
      <c r="C19" s="1280"/>
      <c r="D19" s="1178">
        <v>1</v>
      </c>
      <c r="F19" s="1119" t="str">
        <f>"4."&amp;mergeValue(A19) &amp;"."&amp;mergeValue(B19)&amp;"."&amp;mergeValue(C19)&amp;"."&amp;mergeValue(D19)</f>
        <v>4.2.1.1.1</v>
      </c>
      <c r="G19" s="1131" t="s">
        <v>476</v>
      </c>
      <c r="H19" s="1184" t="str">
        <f>IF(Территории!R14="","","" &amp; Территории!R14 &amp; "")</f>
        <v>Город Шахты (60740000)</v>
      </c>
      <c r="I19" s="1179" t="s">
        <v>568</v>
      </c>
      <c r="J19" s="1118"/>
      <c r="K19" s="1097"/>
      <c r="L19" s="1097"/>
      <c r="M19" s="1097"/>
      <c r="N19" s="1097"/>
      <c r="O19" s="1097"/>
      <c r="P19" s="1097"/>
      <c r="Q19" s="1097"/>
      <c r="R19" s="1097"/>
      <c r="S19" s="1097"/>
      <c r="T19" s="1097"/>
    </row>
    <row r="20" spans="1:20" s="1092" customFormat="1" ht="45">
      <c r="A20" s="1280">
        <v>3</v>
      </c>
      <c r="B20" s="1097"/>
      <c r="C20" s="1097"/>
      <c r="D20" s="1097"/>
      <c r="F20" s="1119" t="str">
        <f>"2." &amp;mergeValue(A20)</f>
        <v>2.3</v>
      </c>
      <c r="G20" s="1128" t="s">
        <v>472</v>
      </c>
      <c r="H20" s="1184" t="str">
        <f>IF('Перечень тарифов'!R31="","наименование отсутствует","" &amp; 'Перечень тарифов'!R31 &amp; "")</f>
        <v>наименование отсутствует</v>
      </c>
      <c r="I20" s="1093" t="s">
        <v>567</v>
      </c>
      <c r="J20" s="1118"/>
      <c r="K20" s="1097"/>
      <c r="L20" s="1097"/>
      <c r="M20" s="1097"/>
      <c r="N20" s="1097"/>
      <c r="O20" s="1097"/>
      <c r="P20" s="1097"/>
      <c r="Q20" s="1097"/>
      <c r="R20" s="1097"/>
      <c r="S20" s="1097"/>
      <c r="T20" s="1097"/>
    </row>
    <row r="21" spans="1:20" s="1092" customFormat="1" ht="22.5">
      <c r="A21" s="1280"/>
      <c r="B21" s="1097"/>
      <c r="C21" s="1097"/>
      <c r="D21" s="1097"/>
      <c r="F21" s="1119" t="str">
        <f>"3." &amp;mergeValue(A21)</f>
        <v>3.3</v>
      </c>
      <c r="G21" s="1128" t="s">
        <v>473</v>
      </c>
      <c r="H21" s="1184" t="str">
        <f>IF('Перечень тарифов'!F31="","наименование отсутствует","" &amp; 'Перечень тарифов'!F31 &amp; "")</f>
        <v>Производство. Теплоноситель; Передача. Теплоноситель; Сбыт. Теплоноситель</v>
      </c>
      <c r="I21" s="1093" t="s">
        <v>565</v>
      </c>
      <c r="J21" s="1118"/>
      <c r="K21" s="1097"/>
      <c r="L21" s="1097"/>
      <c r="M21" s="1097"/>
      <c r="N21" s="1097"/>
      <c r="O21" s="1097"/>
      <c r="P21" s="1097"/>
      <c r="Q21" s="1097"/>
      <c r="R21" s="1097"/>
      <c r="S21" s="1097"/>
      <c r="T21" s="1097"/>
    </row>
    <row r="22" spans="1:20" s="1092" customFormat="1" ht="22.5">
      <c r="A22" s="1280"/>
      <c r="B22" s="1097"/>
      <c r="C22" s="1097"/>
      <c r="D22" s="1097"/>
      <c r="F22" s="1119" t="str">
        <f>"4."&amp;mergeValue(A22)</f>
        <v>4.3</v>
      </c>
      <c r="G22" s="1128" t="s">
        <v>474</v>
      </c>
      <c r="H22" s="1194" t="s">
        <v>448</v>
      </c>
      <c r="I22" s="1093"/>
      <c r="J22" s="1118"/>
      <c r="K22" s="1097"/>
      <c r="L22" s="1097"/>
      <c r="M22" s="1097"/>
      <c r="N22" s="1097"/>
      <c r="O22" s="1097"/>
      <c r="P22" s="1097"/>
      <c r="Q22" s="1097"/>
      <c r="R22" s="1097"/>
      <c r="S22" s="1097"/>
      <c r="T22" s="1097"/>
    </row>
    <row r="23" spans="1:20" s="1092" customFormat="1" ht="18.75">
      <c r="A23" s="1280"/>
      <c r="B23" s="1280">
        <v>1</v>
      </c>
      <c r="C23" s="1178"/>
      <c r="D23" s="1178"/>
      <c r="F23" s="1119" t="str">
        <f>"4."&amp;mergeValue(A23) &amp;"."&amp;mergeValue(B23)</f>
        <v>4.3.1</v>
      </c>
      <c r="G23" s="1114" t="s">
        <v>569</v>
      </c>
      <c r="H23" s="1184" t="str">
        <f>IF(region_name="","",region_name)</f>
        <v>Ростовская область</v>
      </c>
      <c r="I23" s="1093" t="s">
        <v>477</v>
      </c>
      <c r="J23" s="1118"/>
      <c r="K23" s="1097"/>
      <c r="L23" s="1097"/>
      <c r="M23" s="1097"/>
      <c r="N23" s="1097"/>
      <c r="O23" s="1097"/>
      <c r="P23" s="1097"/>
      <c r="Q23" s="1097"/>
      <c r="R23" s="1097"/>
      <c r="S23" s="1097"/>
      <c r="T23" s="1097"/>
    </row>
    <row r="24" spans="1:20" s="1092" customFormat="1" ht="22.5">
      <c r="A24" s="1280"/>
      <c r="B24" s="1280"/>
      <c r="C24" s="1280">
        <v>1</v>
      </c>
      <c r="D24" s="1178"/>
      <c r="F24" s="1119" t="str">
        <f>"4."&amp;mergeValue(A24) &amp;"."&amp;mergeValue(B24)&amp;"."&amp;mergeValue(C24)</f>
        <v>4.3.1.1</v>
      </c>
      <c r="G24" s="1123" t="s">
        <v>475</v>
      </c>
      <c r="H24" s="1184" t="str">
        <f>IF(Территории!H13="","","" &amp; Территории!H13 &amp; "")</f>
        <v>Город Шахты</v>
      </c>
      <c r="I24" s="1093" t="s">
        <v>478</v>
      </c>
      <c r="J24" s="1118"/>
      <c r="K24" s="1097"/>
      <c r="L24" s="1097"/>
      <c r="M24" s="1097"/>
      <c r="N24" s="1097"/>
      <c r="O24" s="1097"/>
      <c r="P24" s="1097"/>
      <c r="Q24" s="1097"/>
      <c r="R24" s="1097"/>
      <c r="S24" s="1097"/>
      <c r="T24" s="1097"/>
    </row>
    <row r="25" spans="1:20" s="1092" customFormat="1" ht="56.25">
      <c r="A25" s="1280"/>
      <c r="B25" s="1280"/>
      <c r="C25" s="1280"/>
      <c r="D25" s="1178">
        <v>1</v>
      </c>
      <c r="F25" s="1119" t="str">
        <f>"4."&amp;mergeValue(A25) &amp;"."&amp;mergeValue(B25)&amp;"."&amp;mergeValue(C25)&amp;"."&amp;mergeValue(D25)</f>
        <v>4.3.1.1.1</v>
      </c>
      <c r="G25" s="1131" t="s">
        <v>476</v>
      </c>
      <c r="H25" s="1184" t="str">
        <f>IF(Территории!R14="","","" &amp; Территории!R14 &amp; "")</f>
        <v>Город Шахты (60740000)</v>
      </c>
      <c r="I25" s="1179" t="s">
        <v>568</v>
      </c>
      <c r="J25" s="1118"/>
      <c r="K25" s="1097"/>
      <c r="L25" s="1097"/>
      <c r="M25" s="1097"/>
      <c r="N25" s="1097"/>
      <c r="O25" s="1097"/>
      <c r="P25" s="1097"/>
      <c r="Q25" s="1097"/>
      <c r="R25" s="1097"/>
      <c r="S25" s="1097"/>
      <c r="T25" s="1097"/>
    </row>
    <row r="26" spans="1:20" s="1092" customFormat="1" ht="45">
      <c r="A26" s="1280">
        <v>4</v>
      </c>
      <c r="B26" s="1097"/>
      <c r="C26" s="1097"/>
      <c r="D26" s="1097"/>
      <c r="F26" s="1119" t="str">
        <f>"2." &amp;mergeValue(A26)</f>
        <v>2.4</v>
      </c>
      <c r="G26" s="1128" t="s">
        <v>472</v>
      </c>
      <c r="H26" s="1184" t="str">
        <f>IF('Перечень тарифов'!R36="","наименование отсутствует","" &amp; 'Перечень тарифов'!R36 &amp; "")</f>
        <v>наименование отсутствует</v>
      </c>
      <c r="I26" s="1093" t="s">
        <v>567</v>
      </c>
      <c r="J26" s="1118"/>
      <c r="K26" s="1097"/>
      <c r="L26" s="1097"/>
      <c r="M26" s="1097"/>
      <c r="N26" s="1097"/>
      <c r="O26" s="1097"/>
      <c r="P26" s="1097"/>
      <c r="Q26" s="1097"/>
      <c r="R26" s="1097"/>
      <c r="S26" s="1097"/>
      <c r="T26" s="1097"/>
    </row>
    <row r="27" spans="1:20" s="1092" customFormat="1" ht="33.75">
      <c r="A27" s="1280"/>
      <c r="B27" s="1097"/>
      <c r="C27" s="1097"/>
      <c r="D27" s="1097"/>
      <c r="F27" s="1119" t="str">
        <f>"3." &amp;mergeValue(A27)</f>
        <v>3.4</v>
      </c>
      <c r="G27" s="1128" t="s">
        <v>473</v>
      </c>
      <c r="H27" s="1184"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Теплоноситель; Сбыт. Теплоноситель</v>
      </c>
      <c r="I27" s="1093" t="s">
        <v>565</v>
      </c>
      <c r="J27" s="1118"/>
      <c r="K27" s="1097"/>
      <c r="L27" s="1097"/>
      <c r="M27" s="1097"/>
      <c r="N27" s="1097"/>
      <c r="O27" s="1097"/>
      <c r="P27" s="1097"/>
      <c r="Q27" s="1097"/>
      <c r="R27" s="1097"/>
      <c r="S27" s="1097"/>
      <c r="T27" s="1097"/>
    </row>
    <row r="28" spans="1:20" s="1092" customFormat="1" ht="22.5">
      <c r="A28" s="1280"/>
      <c r="B28" s="1097"/>
      <c r="C28" s="1097"/>
      <c r="D28" s="1097"/>
      <c r="F28" s="1119" t="str">
        <f>"4."&amp;mergeValue(A28)</f>
        <v>4.4</v>
      </c>
      <c r="G28" s="1128" t="s">
        <v>474</v>
      </c>
      <c r="H28" s="1194" t="s">
        <v>448</v>
      </c>
      <c r="I28" s="1093"/>
      <c r="J28" s="1118"/>
      <c r="K28" s="1097"/>
      <c r="L28" s="1097"/>
      <c r="M28" s="1097"/>
      <c r="N28" s="1097"/>
      <c r="O28" s="1097"/>
      <c r="P28" s="1097"/>
      <c r="Q28" s="1097"/>
      <c r="R28" s="1097"/>
      <c r="S28" s="1097"/>
      <c r="T28" s="1097"/>
    </row>
    <row r="29" spans="1:20" s="1092" customFormat="1" ht="18.75">
      <c r="A29" s="1280"/>
      <c r="B29" s="1280">
        <v>1</v>
      </c>
      <c r="C29" s="1178"/>
      <c r="D29" s="1178"/>
      <c r="F29" s="1119" t="str">
        <f>"4."&amp;mergeValue(A29) &amp;"."&amp;mergeValue(B29)</f>
        <v>4.4.1</v>
      </c>
      <c r="G29" s="1114" t="s">
        <v>569</v>
      </c>
      <c r="H29" s="1184" t="str">
        <f>IF(region_name="","",region_name)</f>
        <v>Ростовская область</v>
      </c>
      <c r="I29" s="1093" t="s">
        <v>477</v>
      </c>
      <c r="J29" s="1118"/>
      <c r="K29" s="1097"/>
      <c r="L29" s="1097"/>
      <c r="M29" s="1097"/>
      <c r="N29" s="1097"/>
      <c r="O29" s="1097"/>
      <c r="P29" s="1097"/>
      <c r="Q29" s="1097"/>
      <c r="R29" s="1097"/>
      <c r="S29" s="1097"/>
      <c r="T29" s="1097"/>
    </row>
    <row r="30" spans="1:20" s="1092" customFormat="1" ht="22.5">
      <c r="A30" s="1280"/>
      <c r="B30" s="1280"/>
      <c r="C30" s="1280">
        <v>1</v>
      </c>
      <c r="D30" s="1178"/>
      <c r="F30" s="1119" t="str">
        <f>"4."&amp;mergeValue(A30) &amp;"."&amp;mergeValue(B30)&amp;"."&amp;mergeValue(C30)</f>
        <v>4.4.1.1</v>
      </c>
      <c r="G30" s="1123" t="s">
        <v>475</v>
      </c>
      <c r="H30" s="1184" t="str">
        <f>IF(Территории!H13="","","" &amp; Территории!H13 &amp; "")</f>
        <v>Город Шахты</v>
      </c>
      <c r="I30" s="1093" t="s">
        <v>478</v>
      </c>
      <c r="J30" s="1118"/>
      <c r="K30" s="1097"/>
      <c r="L30" s="1097"/>
      <c r="M30" s="1097"/>
      <c r="N30" s="1097"/>
      <c r="O30" s="1097"/>
      <c r="P30" s="1097"/>
      <c r="Q30" s="1097"/>
      <c r="R30" s="1097"/>
      <c r="S30" s="1097"/>
      <c r="T30" s="1097"/>
    </row>
    <row r="31" spans="1:20" s="1092" customFormat="1" ht="56.25">
      <c r="A31" s="1280"/>
      <c r="B31" s="1280"/>
      <c r="C31" s="1280"/>
      <c r="D31" s="1178">
        <v>1</v>
      </c>
      <c r="F31" s="1119" t="str">
        <f>"4."&amp;mergeValue(A31) &amp;"."&amp;mergeValue(B31)&amp;"."&amp;mergeValue(C31)&amp;"."&amp;mergeValue(D31)</f>
        <v>4.4.1.1.1</v>
      </c>
      <c r="G31" s="1131" t="s">
        <v>476</v>
      </c>
      <c r="H31" s="1184" t="str">
        <f>IF(Территории!R14="","","" &amp; Территории!R14 &amp; "")</f>
        <v>Город Шахты (60740000)</v>
      </c>
      <c r="I31" s="1179" t="s">
        <v>568</v>
      </c>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275" t="s">
        <v>570</v>
      </c>
      <c r="H33" s="1275"/>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I4:I5"/>
    <mergeCell ref="A8:A13"/>
    <mergeCell ref="B11:B13"/>
    <mergeCell ref="C12:C13"/>
    <mergeCell ref="A14:A19"/>
    <mergeCell ref="B17:B19"/>
    <mergeCell ref="C18:C19"/>
    <mergeCell ref="A26:A31"/>
    <mergeCell ref="B29:B31"/>
    <mergeCell ref="C30:C31"/>
    <mergeCell ref="G33:H33"/>
    <mergeCell ref="F2:H2"/>
    <mergeCell ref="F4:H4"/>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313" t="s">
        <v>694</v>
      </c>
      <c r="E5" s="1313"/>
      <c r="F5" s="1313"/>
      <c r="G5" s="1313"/>
      <c r="H5" s="1133"/>
    </row>
    <row r="6" spans="1:17" ht="3" customHeight="1">
      <c r="C6" s="1074"/>
      <c r="D6" s="1069"/>
      <c r="E6" s="1137"/>
      <c r="F6" s="1137"/>
      <c r="G6" s="1073"/>
      <c r="H6" s="1138"/>
    </row>
    <row r="7" spans="1:17">
      <c r="C7" s="1074"/>
      <c r="D7" s="1309" t="s">
        <v>444</v>
      </c>
      <c r="E7" s="1309"/>
      <c r="F7" s="1309"/>
      <c r="G7" s="1309"/>
      <c r="H7" s="1351" t="s">
        <v>445</v>
      </c>
    </row>
    <row r="8" spans="1:17">
      <c r="C8" s="1074"/>
      <c r="D8" s="1078" t="s">
        <v>90</v>
      </c>
      <c r="E8" s="1079" t="s">
        <v>447</v>
      </c>
      <c r="F8" s="1079" t="s">
        <v>438</v>
      </c>
      <c r="G8" s="1079" t="s">
        <v>446</v>
      </c>
      <c r="H8" s="1351"/>
    </row>
    <row r="9" spans="1:17" ht="12" customHeight="1">
      <c r="C9" s="1074"/>
      <c r="D9" s="1070" t="s">
        <v>91</v>
      </c>
      <c r="E9" s="1070" t="s">
        <v>47</v>
      </c>
      <c r="F9" s="1070" t="s">
        <v>48</v>
      </c>
      <c r="G9" s="1070" t="s">
        <v>49</v>
      </c>
      <c r="H9" s="1070" t="s">
        <v>66</v>
      </c>
    </row>
    <row r="10" spans="1:17" ht="21" customHeight="1">
      <c r="A10" s="1101"/>
      <c r="C10" s="1074"/>
      <c r="D10" s="1091" t="s">
        <v>91</v>
      </c>
      <c r="E10" s="1146" t="s">
        <v>697</v>
      </c>
      <c r="F10" s="1126"/>
      <c r="G10" s="1106"/>
      <c r="H10" s="1281" t="s">
        <v>699</v>
      </c>
    </row>
    <row r="11" spans="1:17" ht="21" customHeight="1">
      <c r="A11" s="1101"/>
      <c r="C11" s="1074"/>
      <c r="D11" s="1091" t="s">
        <v>47</v>
      </c>
      <c r="E11" s="1146" t="s">
        <v>698</v>
      </c>
      <c r="F11" s="1126"/>
      <c r="G11" s="1106"/>
      <c r="H11" s="1282"/>
    </row>
    <row r="12" spans="1:17" ht="21" customHeight="1">
      <c r="A12" s="1077"/>
      <c r="C12" s="1072"/>
      <c r="D12" s="1091" t="s">
        <v>48</v>
      </c>
      <c r="E12" s="1146" t="s">
        <v>681</v>
      </c>
      <c r="F12" s="1126"/>
      <c r="G12" s="1106"/>
      <c r="H12" s="1282"/>
      <c r="I12" s="1096"/>
      <c r="K12" s="1068"/>
    </row>
    <row r="13" spans="1:17" ht="21" customHeight="1">
      <c r="A13" s="1077"/>
      <c r="C13" s="1072"/>
      <c r="D13" s="1091" t="s">
        <v>49</v>
      </c>
      <c r="E13" s="1146" t="s">
        <v>682</v>
      </c>
      <c r="F13" s="1126"/>
      <c r="G13" s="1106"/>
      <c r="H13" s="1282"/>
      <c r="I13" s="1096"/>
      <c r="K13" s="1068"/>
    </row>
    <row r="14" spans="1:17" ht="15" customHeight="1">
      <c r="A14" s="1101"/>
      <c r="C14" s="1074"/>
      <c r="D14" s="1080"/>
      <c r="E14" s="1148" t="s">
        <v>326</v>
      </c>
      <c r="F14" s="1143"/>
      <c r="G14" s="1141"/>
      <c r="H14" s="1283"/>
    </row>
    <row r="15" spans="1:17">
      <c r="D15" s="1150"/>
      <c r="E15" s="1150"/>
      <c r="F15" s="1150"/>
      <c r="G15" s="1150"/>
      <c r="H15" s="1150"/>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10" zoomScaleNormal="100" workbookViewId="0">
      <selection activeCell="G35" sqref="G35"/>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6" t="s">
        <v>469</v>
      </c>
      <c r="G2" s="1277"/>
      <c r="H2" s="1278"/>
      <c r="I2" s="1132"/>
    </row>
    <row r="3" spans="1:20" ht="3" customHeight="1"/>
    <row r="4" spans="1:20" s="1092" customFormat="1" ht="11.25">
      <c r="A4" s="1097"/>
      <c r="B4" s="1097"/>
      <c r="C4" s="1097"/>
      <c r="D4" s="1097"/>
      <c r="F4" s="1230" t="s">
        <v>444</v>
      </c>
      <c r="G4" s="1230"/>
      <c r="H4" s="1230"/>
      <c r="I4" s="1279" t="s">
        <v>445</v>
      </c>
      <c r="J4" s="1097"/>
      <c r="K4" s="1097"/>
      <c r="L4" s="1097"/>
      <c r="M4" s="1097"/>
      <c r="N4" s="1097"/>
      <c r="O4" s="1097"/>
      <c r="P4" s="1097"/>
      <c r="Q4" s="1097"/>
      <c r="R4" s="1097"/>
      <c r="S4" s="1097"/>
      <c r="T4" s="1097"/>
    </row>
    <row r="5" spans="1:20" s="1092" customFormat="1" ht="11.25" customHeight="1">
      <c r="A5" s="1097"/>
      <c r="B5" s="1097"/>
      <c r="C5" s="1097"/>
      <c r="D5" s="1097"/>
      <c r="F5" s="1177" t="s">
        <v>90</v>
      </c>
      <c r="G5" s="1122" t="s">
        <v>447</v>
      </c>
      <c r="H5" s="1194" t="s">
        <v>438</v>
      </c>
      <c r="I5" s="1279"/>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470</v>
      </c>
      <c r="H7" s="1184" t="str">
        <f>IF(dateCh="","",dateCh)</f>
        <v>28.04.2020</v>
      </c>
      <c r="I7" s="1093" t="s">
        <v>471</v>
      </c>
      <c r="J7" s="1118"/>
      <c r="K7" s="1097"/>
      <c r="L7" s="1097"/>
      <c r="M7" s="1097"/>
      <c r="N7" s="1097"/>
      <c r="O7" s="1097"/>
      <c r="P7" s="1097"/>
      <c r="Q7" s="1097"/>
      <c r="R7" s="1097"/>
      <c r="S7" s="1097"/>
      <c r="T7" s="1097"/>
    </row>
    <row r="8" spans="1:20" s="1092" customFormat="1" ht="45">
      <c r="A8" s="1280">
        <v>1</v>
      </c>
      <c r="B8" s="1097"/>
      <c r="C8" s="1097"/>
      <c r="D8" s="1097"/>
      <c r="F8" s="1119" t="str">
        <f>"2." &amp;mergeValue(A8)</f>
        <v>2.1</v>
      </c>
      <c r="G8" s="1128" t="s">
        <v>472</v>
      </c>
      <c r="H8" s="1184" t="str">
        <f>IF('Перечень тарифов'!R21="","наименование отсутствует","" &amp; 'Перечень тарифов'!R21 &amp; "")</f>
        <v>наименование отсутствует</v>
      </c>
      <c r="I8" s="1093" t="s">
        <v>567</v>
      </c>
      <c r="J8" s="1118"/>
      <c r="K8" s="1097"/>
      <c r="L8" s="1097"/>
      <c r="M8" s="1097"/>
      <c r="N8" s="1097"/>
      <c r="O8" s="1097"/>
      <c r="P8" s="1097"/>
      <c r="Q8" s="1097"/>
      <c r="R8" s="1097"/>
      <c r="S8" s="1097"/>
      <c r="T8" s="1097"/>
    </row>
    <row r="9" spans="1:20" s="1092" customFormat="1" ht="22.5">
      <c r="A9" s="1280"/>
      <c r="B9" s="1097"/>
      <c r="C9" s="1097"/>
      <c r="D9" s="1097"/>
      <c r="F9" s="1119" t="str">
        <f>"3." &amp;mergeValue(A9)</f>
        <v>3.1</v>
      </c>
      <c r="G9" s="1128" t="s">
        <v>473</v>
      </c>
      <c r="H9" s="1184"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25 МВт и более</v>
      </c>
      <c r="I9" s="1093" t="s">
        <v>565</v>
      </c>
      <c r="J9" s="1118"/>
      <c r="K9" s="1097"/>
      <c r="L9" s="1097"/>
      <c r="M9" s="1097"/>
      <c r="N9" s="1097"/>
      <c r="O9" s="1097"/>
      <c r="P9" s="1097"/>
      <c r="Q9" s="1097"/>
      <c r="R9" s="1097"/>
      <c r="S9" s="1097"/>
      <c r="T9" s="1097"/>
    </row>
    <row r="10" spans="1:20" s="1092" customFormat="1" ht="22.5">
      <c r="A10" s="1280"/>
      <c r="B10" s="1097"/>
      <c r="C10" s="1097"/>
      <c r="D10" s="1097"/>
      <c r="F10" s="1119" t="str">
        <f>"4."&amp;mergeValue(A10)</f>
        <v>4.1</v>
      </c>
      <c r="G10" s="1128" t="s">
        <v>474</v>
      </c>
      <c r="H10" s="1194" t="s">
        <v>448</v>
      </c>
      <c r="I10" s="1093"/>
      <c r="J10" s="1118"/>
      <c r="K10" s="1097"/>
      <c r="L10" s="1097"/>
      <c r="M10" s="1097"/>
      <c r="N10" s="1097"/>
      <c r="O10" s="1097"/>
      <c r="P10" s="1097"/>
      <c r="Q10" s="1097"/>
      <c r="R10" s="1097"/>
      <c r="S10" s="1097"/>
      <c r="T10" s="1097"/>
    </row>
    <row r="11" spans="1:20" s="1092" customFormat="1" ht="18.75">
      <c r="A11" s="1280"/>
      <c r="B11" s="1280">
        <v>1</v>
      </c>
      <c r="C11" s="1178"/>
      <c r="D11" s="1178"/>
      <c r="F11" s="1119" t="str">
        <f>"4."&amp;mergeValue(A11) &amp;"."&amp;mergeValue(B11)</f>
        <v>4.1.1</v>
      </c>
      <c r="G11" s="1114" t="s">
        <v>569</v>
      </c>
      <c r="H11" s="1184" t="str">
        <f>IF(region_name="","",region_name)</f>
        <v>Ростовская область</v>
      </c>
      <c r="I11" s="1093" t="s">
        <v>477</v>
      </c>
      <c r="J11" s="1118"/>
      <c r="K11" s="1097"/>
      <c r="L11" s="1097"/>
      <c r="M11" s="1097"/>
      <c r="N11" s="1097"/>
      <c r="O11" s="1097"/>
      <c r="P11" s="1097"/>
      <c r="Q11" s="1097"/>
      <c r="R11" s="1097"/>
      <c r="S11" s="1097"/>
      <c r="T11" s="1097"/>
    </row>
    <row r="12" spans="1:20" s="1092" customFormat="1" ht="22.5">
      <c r="A12" s="1280"/>
      <c r="B12" s="1280"/>
      <c r="C12" s="1280">
        <v>1</v>
      </c>
      <c r="D12" s="1178"/>
      <c r="F12" s="1119" t="str">
        <f>"4."&amp;mergeValue(A12) &amp;"."&amp;mergeValue(B12)&amp;"."&amp;mergeValue(C12)</f>
        <v>4.1.1.1</v>
      </c>
      <c r="G12" s="1123" t="s">
        <v>475</v>
      </c>
      <c r="H12" s="1184" t="str">
        <f>IF(Территории!H13="","","" &amp; Территории!H13 &amp; "")</f>
        <v>Город Шахты</v>
      </c>
      <c r="I12" s="1093" t="s">
        <v>478</v>
      </c>
      <c r="J12" s="1118"/>
      <c r="K12" s="1097"/>
      <c r="L12" s="1097"/>
      <c r="M12" s="1097"/>
      <c r="N12" s="1097"/>
      <c r="O12" s="1097"/>
      <c r="P12" s="1097"/>
      <c r="Q12" s="1097"/>
      <c r="R12" s="1097"/>
      <c r="S12" s="1097"/>
      <c r="T12" s="1097"/>
    </row>
    <row r="13" spans="1:20" s="1092" customFormat="1" ht="56.25">
      <c r="A13" s="1280"/>
      <c r="B13" s="1280"/>
      <c r="C13" s="1280"/>
      <c r="D13" s="1178">
        <v>1</v>
      </c>
      <c r="F13" s="1119" t="str">
        <f>"4."&amp;mergeValue(A13) &amp;"."&amp;mergeValue(B13)&amp;"."&amp;mergeValue(C13)&amp;"."&amp;mergeValue(D13)</f>
        <v>4.1.1.1.1</v>
      </c>
      <c r="G13" s="1131" t="s">
        <v>476</v>
      </c>
      <c r="H13" s="1184" t="str">
        <f>IF(Территории!R14="","","" &amp; Территории!R14 &amp; "")</f>
        <v>Город Шахты (60740000)</v>
      </c>
      <c r="I13" s="1179" t="s">
        <v>568</v>
      </c>
      <c r="J13" s="1118"/>
      <c r="K13" s="1097"/>
      <c r="L13" s="1097"/>
      <c r="M13" s="1097"/>
      <c r="N13" s="1097"/>
      <c r="O13" s="1097"/>
      <c r="P13" s="1097"/>
      <c r="Q13" s="1097"/>
      <c r="R13" s="1097"/>
      <c r="S13" s="1097"/>
      <c r="T13" s="1097"/>
    </row>
    <row r="14" spans="1:20" s="1092" customFormat="1" ht="45">
      <c r="A14" s="1280">
        <v>2</v>
      </c>
      <c r="B14" s="1097"/>
      <c r="C14" s="1097"/>
      <c r="D14" s="1097"/>
      <c r="F14" s="1119" t="str">
        <f>"2." &amp;mergeValue(A14)</f>
        <v>2.2</v>
      </c>
      <c r="G14" s="1128" t="s">
        <v>472</v>
      </c>
      <c r="H14" s="1184" t="str">
        <f>IF('Перечень тарифов'!R26="","наименование отсутствует","" &amp; 'Перечень тарифов'!R26 &amp; "")</f>
        <v>наименование отсутствует</v>
      </c>
      <c r="I14" s="1093" t="s">
        <v>567</v>
      </c>
      <c r="J14" s="1118"/>
      <c r="K14" s="1097"/>
      <c r="L14" s="1097"/>
      <c r="M14" s="1097"/>
      <c r="N14" s="1097"/>
      <c r="O14" s="1097"/>
      <c r="P14" s="1097"/>
      <c r="Q14" s="1097"/>
      <c r="R14" s="1097"/>
      <c r="S14" s="1097"/>
      <c r="T14" s="1097"/>
    </row>
    <row r="15" spans="1:20" s="1092" customFormat="1" ht="22.5">
      <c r="A15" s="1280"/>
      <c r="B15" s="1097"/>
      <c r="C15" s="1097"/>
      <c r="D15" s="1097"/>
      <c r="F15" s="1119" t="str">
        <f>"3." &amp;mergeValue(A15)</f>
        <v>3.2</v>
      </c>
      <c r="G15" s="1128" t="s">
        <v>473</v>
      </c>
      <c r="H15" s="1184" t="str">
        <f>IF('Перечень тарифов'!F26="","наименование отсутствует","" &amp; 'Перечень тарифов'!F26 &amp; "")</f>
        <v>Производство тепловой энергии. Некомбинированная выработка; Передача. Тепловая энергия; Сбыт. Тепловая энергия</v>
      </c>
      <c r="I15" s="1093" t="s">
        <v>565</v>
      </c>
      <c r="J15" s="1118"/>
      <c r="K15" s="1097"/>
      <c r="L15" s="1097"/>
      <c r="M15" s="1097"/>
      <c r="N15" s="1097"/>
      <c r="O15" s="1097"/>
      <c r="P15" s="1097"/>
      <c r="Q15" s="1097"/>
      <c r="R15" s="1097"/>
      <c r="S15" s="1097"/>
      <c r="T15" s="1097"/>
    </row>
    <row r="16" spans="1:20" s="1092" customFormat="1" ht="22.5">
      <c r="A16" s="1280"/>
      <c r="B16" s="1097"/>
      <c r="C16" s="1097"/>
      <c r="D16" s="1097"/>
      <c r="F16" s="1119" t="str">
        <f>"4."&amp;mergeValue(A16)</f>
        <v>4.2</v>
      </c>
      <c r="G16" s="1128" t="s">
        <v>474</v>
      </c>
      <c r="H16" s="1194" t="s">
        <v>448</v>
      </c>
      <c r="I16" s="1093"/>
      <c r="J16" s="1118"/>
      <c r="K16" s="1097"/>
      <c r="L16" s="1097"/>
      <c r="M16" s="1097"/>
      <c r="N16" s="1097"/>
      <c r="O16" s="1097"/>
      <c r="P16" s="1097"/>
      <c r="Q16" s="1097"/>
      <c r="R16" s="1097"/>
      <c r="S16" s="1097"/>
      <c r="T16" s="1097"/>
    </row>
    <row r="17" spans="1:20" s="1092" customFormat="1" ht="18.75">
      <c r="A17" s="1280"/>
      <c r="B17" s="1280">
        <v>1</v>
      </c>
      <c r="C17" s="1178"/>
      <c r="D17" s="1178"/>
      <c r="F17" s="1119" t="str">
        <f>"4."&amp;mergeValue(A17) &amp;"."&amp;mergeValue(B17)</f>
        <v>4.2.1</v>
      </c>
      <c r="G17" s="1114" t="s">
        <v>569</v>
      </c>
      <c r="H17" s="1184" t="str">
        <f>IF(region_name="","",region_name)</f>
        <v>Ростовская область</v>
      </c>
      <c r="I17" s="1093" t="s">
        <v>477</v>
      </c>
      <c r="J17" s="1118"/>
      <c r="K17" s="1097"/>
      <c r="L17" s="1097"/>
      <c r="M17" s="1097"/>
      <c r="N17" s="1097"/>
      <c r="O17" s="1097"/>
      <c r="P17" s="1097"/>
      <c r="Q17" s="1097"/>
      <c r="R17" s="1097"/>
      <c r="S17" s="1097"/>
      <c r="T17" s="1097"/>
    </row>
    <row r="18" spans="1:20" s="1092" customFormat="1" ht="22.5">
      <c r="A18" s="1280"/>
      <c r="B18" s="1280"/>
      <c r="C18" s="1280">
        <v>1</v>
      </c>
      <c r="D18" s="1178"/>
      <c r="F18" s="1119" t="str">
        <f>"4."&amp;mergeValue(A18) &amp;"."&amp;mergeValue(B18)&amp;"."&amp;mergeValue(C18)</f>
        <v>4.2.1.1</v>
      </c>
      <c r="G18" s="1123" t="s">
        <v>475</v>
      </c>
      <c r="H18" s="1184" t="str">
        <f>IF(Территории!H13="","","" &amp; Территории!H13 &amp; "")</f>
        <v>Город Шахты</v>
      </c>
      <c r="I18" s="1093" t="s">
        <v>478</v>
      </c>
      <c r="J18" s="1118"/>
      <c r="K18" s="1097"/>
      <c r="L18" s="1097"/>
      <c r="M18" s="1097"/>
      <c r="N18" s="1097"/>
      <c r="O18" s="1097"/>
      <c r="P18" s="1097"/>
      <c r="Q18" s="1097"/>
      <c r="R18" s="1097"/>
      <c r="S18" s="1097"/>
      <c r="T18" s="1097"/>
    </row>
    <row r="19" spans="1:20" s="1092" customFormat="1" ht="56.25">
      <c r="A19" s="1280"/>
      <c r="B19" s="1280"/>
      <c r="C19" s="1280"/>
      <c r="D19" s="1178">
        <v>1</v>
      </c>
      <c r="F19" s="1119" t="str">
        <f>"4."&amp;mergeValue(A19) &amp;"."&amp;mergeValue(B19)&amp;"."&amp;mergeValue(C19)&amp;"."&amp;mergeValue(D19)</f>
        <v>4.2.1.1.1</v>
      </c>
      <c r="G19" s="1131" t="s">
        <v>476</v>
      </c>
      <c r="H19" s="1184" t="str">
        <f>IF(Территории!R14="","","" &amp; Территории!R14 &amp; "")</f>
        <v>Город Шахты (60740000)</v>
      </c>
      <c r="I19" s="1179" t="s">
        <v>568</v>
      </c>
      <c r="J19" s="1118"/>
      <c r="K19" s="1097"/>
      <c r="L19" s="1097"/>
      <c r="M19" s="1097"/>
      <c r="N19" s="1097"/>
      <c r="O19" s="1097"/>
      <c r="P19" s="1097"/>
      <c r="Q19" s="1097"/>
      <c r="R19" s="1097"/>
      <c r="S19" s="1097"/>
      <c r="T19" s="1097"/>
    </row>
    <row r="20" spans="1:20" s="1092" customFormat="1" ht="45">
      <c r="A20" s="1280">
        <v>3</v>
      </c>
      <c r="B20" s="1097"/>
      <c r="C20" s="1097"/>
      <c r="D20" s="1097"/>
      <c r="F20" s="1119" t="str">
        <f>"2." &amp;mergeValue(A20)</f>
        <v>2.3</v>
      </c>
      <c r="G20" s="1128" t="s">
        <v>472</v>
      </c>
      <c r="H20" s="1184" t="str">
        <f>IF('Перечень тарифов'!R31="","наименование отсутствует","" &amp; 'Перечень тарифов'!R31 &amp; "")</f>
        <v>наименование отсутствует</v>
      </c>
      <c r="I20" s="1093" t="s">
        <v>567</v>
      </c>
      <c r="J20" s="1118"/>
      <c r="K20" s="1097"/>
      <c r="L20" s="1097"/>
      <c r="M20" s="1097"/>
      <c r="N20" s="1097"/>
      <c r="O20" s="1097"/>
      <c r="P20" s="1097"/>
      <c r="Q20" s="1097"/>
      <c r="R20" s="1097"/>
      <c r="S20" s="1097"/>
      <c r="T20" s="1097"/>
    </row>
    <row r="21" spans="1:20" s="1092" customFormat="1" ht="22.5">
      <c r="A21" s="1280"/>
      <c r="B21" s="1097"/>
      <c r="C21" s="1097"/>
      <c r="D21" s="1097"/>
      <c r="F21" s="1119" t="str">
        <f>"3." &amp;mergeValue(A21)</f>
        <v>3.3</v>
      </c>
      <c r="G21" s="1128" t="s">
        <v>473</v>
      </c>
      <c r="H21" s="1184" t="str">
        <f>IF('Перечень тарифов'!F31="","наименование отсутствует","" &amp; 'Перечень тарифов'!F31 &amp; "")</f>
        <v>Производство. Теплоноситель; Передача. Теплоноситель; Сбыт. Теплоноситель</v>
      </c>
      <c r="I21" s="1093" t="s">
        <v>565</v>
      </c>
      <c r="J21" s="1118"/>
      <c r="K21" s="1097"/>
      <c r="L21" s="1097"/>
      <c r="M21" s="1097"/>
      <c r="N21" s="1097"/>
      <c r="O21" s="1097"/>
      <c r="P21" s="1097"/>
      <c r="Q21" s="1097"/>
      <c r="R21" s="1097"/>
      <c r="S21" s="1097"/>
      <c r="T21" s="1097"/>
    </row>
    <row r="22" spans="1:20" s="1092" customFormat="1" ht="22.5">
      <c r="A22" s="1280"/>
      <c r="B22" s="1097"/>
      <c r="C22" s="1097"/>
      <c r="D22" s="1097"/>
      <c r="F22" s="1119" t="str">
        <f>"4."&amp;mergeValue(A22)</f>
        <v>4.3</v>
      </c>
      <c r="G22" s="1128" t="s">
        <v>474</v>
      </c>
      <c r="H22" s="1194" t="s">
        <v>448</v>
      </c>
      <c r="I22" s="1093"/>
      <c r="J22" s="1118"/>
      <c r="K22" s="1097"/>
      <c r="L22" s="1097"/>
      <c r="M22" s="1097"/>
      <c r="N22" s="1097"/>
      <c r="O22" s="1097"/>
      <c r="P22" s="1097"/>
      <c r="Q22" s="1097"/>
      <c r="R22" s="1097"/>
      <c r="S22" s="1097"/>
      <c r="T22" s="1097"/>
    </row>
    <row r="23" spans="1:20" s="1092" customFormat="1" ht="18.75">
      <c r="A23" s="1280"/>
      <c r="B23" s="1280">
        <v>1</v>
      </c>
      <c r="C23" s="1178"/>
      <c r="D23" s="1178"/>
      <c r="F23" s="1119" t="str">
        <f>"4."&amp;mergeValue(A23) &amp;"."&amp;mergeValue(B23)</f>
        <v>4.3.1</v>
      </c>
      <c r="G23" s="1114" t="s">
        <v>569</v>
      </c>
      <c r="H23" s="1184" t="str">
        <f>IF(region_name="","",region_name)</f>
        <v>Ростовская область</v>
      </c>
      <c r="I23" s="1093" t="s">
        <v>477</v>
      </c>
      <c r="J23" s="1118"/>
      <c r="K23" s="1097"/>
      <c r="L23" s="1097"/>
      <c r="M23" s="1097"/>
      <c r="N23" s="1097"/>
      <c r="O23" s="1097"/>
      <c r="P23" s="1097"/>
      <c r="Q23" s="1097"/>
      <c r="R23" s="1097"/>
      <c r="S23" s="1097"/>
      <c r="T23" s="1097"/>
    </row>
    <row r="24" spans="1:20" s="1092" customFormat="1" ht="22.5">
      <c r="A24" s="1280"/>
      <c r="B24" s="1280"/>
      <c r="C24" s="1280">
        <v>1</v>
      </c>
      <c r="D24" s="1178"/>
      <c r="F24" s="1119" t="str">
        <f>"4."&amp;mergeValue(A24) &amp;"."&amp;mergeValue(B24)&amp;"."&amp;mergeValue(C24)</f>
        <v>4.3.1.1</v>
      </c>
      <c r="G24" s="1123" t="s">
        <v>475</v>
      </c>
      <c r="H24" s="1184" t="str">
        <f>IF(Территории!H13="","","" &amp; Территории!H13 &amp; "")</f>
        <v>Город Шахты</v>
      </c>
      <c r="I24" s="1093" t="s">
        <v>478</v>
      </c>
      <c r="J24" s="1118"/>
      <c r="K24" s="1097"/>
      <c r="L24" s="1097"/>
      <c r="M24" s="1097"/>
      <c r="N24" s="1097"/>
      <c r="O24" s="1097"/>
      <c r="P24" s="1097"/>
      <c r="Q24" s="1097"/>
      <c r="R24" s="1097"/>
      <c r="S24" s="1097"/>
      <c r="T24" s="1097"/>
    </row>
    <row r="25" spans="1:20" s="1092" customFormat="1" ht="56.25">
      <c r="A25" s="1280"/>
      <c r="B25" s="1280"/>
      <c r="C25" s="1280"/>
      <c r="D25" s="1178">
        <v>1</v>
      </c>
      <c r="F25" s="1119" t="str">
        <f>"4."&amp;mergeValue(A25) &amp;"."&amp;mergeValue(B25)&amp;"."&amp;mergeValue(C25)&amp;"."&amp;mergeValue(D25)</f>
        <v>4.3.1.1.1</v>
      </c>
      <c r="G25" s="1131" t="s">
        <v>476</v>
      </c>
      <c r="H25" s="1184" t="str">
        <f>IF(Территории!R14="","","" &amp; Территории!R14 &amp; "")</f>
        <v>Город Шахты (60740000)</v>
      </c>
      <c r="I25" s="1179" t="s">
        <v>568</v>
      </c>
      <c r="J25" s="1118"/>
      <c r="K25" s="1097"/>
      <c r="L25" s="1097"/>
      <c r="M25" s="1097"/>
      <c r="N25" s="1097"/>
      <c r="O25" s="1097"/>
      <c r="P25" s="1097"/>
      <c r="Q25" s="1097"/>
      <c r="R25" s="1097"/>
      <c r="S25" s="1097"/>
      <c r="T25" s="1097"/>
    </row>
    <row r="26" spans="1:20" s="1092" customFormat="1" ht="45">
      <c r="A26" s="1280">
        <v>4</v>
      </c>
      <c r="B26" s="1097"/>
      <c r="C26" s="1097"/>
      <c r="D26" s="1097"/>
      <c r="F26" s="1119" t="str">
        <f>"2." &amp;mergeValue(A26)</f>
        <v>2.4</v>
      </c>
      <c r="G26" s="1128" t="s">
        <v>472</v>
      </c>
      <c r="H26" s="1184" t="str">
        <f>IF('Перечень тарифов'!R36="","наименование отсутствует","" &amp; 'Перечень тарифов'!R36 &amp; "")</f>
        <v>наименование отсутствует</v>
      </c>
      <c r="I26" s="1093" t="s">
        <v>567</v>
      </c>
      <c r="J26" s="1118"/>
      <c r="K26" s="1097"/>
      <c r="L26" s="1097"/>
      <c r="M26" s="1097"/>
      <c r="N26" s="1097"/>
      <c r="O26" s="1097"/>
      <c r="P26" s="1097"/>
      <c r="Q26" s="1097"/>
      <c r="R26" s="1097"/>
      <c r="S26" s="1097"/>
      <c r="T26" s="1097"/>
    </row>
    <row r="27" spans="1:20" s="1092" customFormat="1" ht="33.75">
      <c r="A27" s="1280"/>
      <c r="B27" s="1097"/>
      <c r="C27" s="1097"/>
      <c r="D27" s="1097"/>
      <c r="F27" s="1119" t="str">
        <f>"3." &amp;mergeValue(A27)</f>
        <v>3.4</v>
      </c>
      <c r="G27" s="1128" t="s">
        <v>473</v>
      </c>
      <c r="H27" s="1184" t="str">
        <f>IF('Перечень тарифов'!F36="","наименование отсутствует","" &amp; 'Перечень тарифов'!F36 &amp; "")</f>
        <v>Производство тепловой энергии. Некомбинированная выработка; Производство. Теплоноситель; Передача. Теплоноситель; Сбыт. Теплоноситель</v>
      </c>
      <c r="I27" s="1093" t="s">
        <v>565</v>
      </c>
      <c r="J27" s="1118"/>
      <c r="K27" s="1097"/>
      <c r="L27" s="1097"/>
      <c r="M27" s="1097"/>
      <c r="N27" s="1097"/>
      <c r="O27" s="1097"/>
      <c r="P27" s="1097"/>
      <c r="Q27" s="1097"/>
      <c r="R27" s="1097"/>
      <c r="S27" s="1097"/>
      <c r="T27" s="1097"/>
    </row>
    <row r="28" spans="1:20" s="1092" customFormat="1" ht="22.5">
      <c r="A28" s="1280"/>
      <c r="B28" s="1097"/>
      <c r="C28" s="1097"/>
      <c r="D28" s="1097"/>
      <c r="F28" s="1119" t="str">
        <f>"4."&amp;mergeValue(A28)</f>
        <v>4.4</v>
      </c>
      <c r="G28" s="1128" t="s">
        <v>474</v>
      </c>
      <c r="H28" s="1194" t="s">
        <v>448</v>
      </c>
      <c r="I28" s="1093"/>
      <c r="J28" s="1118"/>
      <c r="K28" s="1097"/>
      <c r="L28" s="1097"/>
      <c r="M28" s="1097"/>
      <c r="N28" s="1097"/>
      <c r="O28" s="1097"/>
      <c r="P28" s="1097"/>
      <c r="Q28" s="1097"/>
      <c r="R28" s="1097"/>
      <c r="S28" s="1097"/>
      <c r="T28" s="1097"/>
    </row>
    <row r="29" spans="1:20" s="1092" customFormat="1" ht="18.75">
      <c r="A29" s="1280"/>
      <c r="B29" s="1280">
        <v>1</v>
      </c>
      <c r="C29" s="1178"/>
      <c r="D29" s="1178"/>
      <c r="F29" s="1119" t="str">
        <f>"4."&amp;mergeValue(A29) &amp;"."&amp;mergeValue(B29)</f>
        <v>4.4.1</v>
      </c>
      <c r="G29" s="1114" t="s">
        <v>569</v>
      </c>
      <c r="H29" s="1184" t="str">
        <f>IF(region_name="","",region_name)</f>
        <v>Ростовская область</v>
      </c>
      <c r="I29" s="1093" t="s">
        <v>477</v>
      </c>
      <c r="J29" s="1118"/>
      <c r="K29" s="1097"/>
      <c r="L29" s="1097"/>
      <c r="M29" s="1097"/>
      <c r="N29" s="1097"/>
      <c r="O29" s="1097"/>
      <c r="P29" s="1097"/>
      <c r="Q29" s="1097"/>
      <c r="R29" s="1097"/>
      <c r="S29" s="1097"/>
      <c r="T29" s="1097"/>
    </row>
    <row r="30" spans="1:20" s="1092" customFormat="1" ht="22.5">
      <c r="A30" s="1280"/>
      <c r="B30" s="1280"/>
      <c r="C30" s="1280">
        <v>1</v>
      </c>
      <c r="D30" s="1178"/>
      <c r="F30" s="1119" t="str">
        <f>"4."&amp;mergeValue(A30) &amp;"."&amp;mergeValue(B30)&amp;"."&amp;mergeValue(C30)</f>
        <v>4.4.1.1</v>
      </c>
      <c r="G30" s="1123" t="s">
        <v>475</v>
      </c>
      <c r="H30" s="1184" t="str">
        <f>IF(Территории!H13="","","" &amp; Территории!H13 &amp; "")</f>
        <v>Город Шахты</v>
      </c>
      <c r="I30" s="1093" t="s">
        <v>478</v>
      </c>
      <c r="J30" s="1118"/>
      <c r="K30" s="1097"/>
      <c r="L30" s="1097"/>
      <c r="M30" s="1097"/>
      <c r="N30" s="1097"/>
      <c r="O30" s="1097"/>
      <c r="P30" s="1097"/>
      <c r="Q30" s="1097"/>
      <c r="R30" s="1097"/>
      <c r="S30" s="1097"/>
      <c r="T30" s="1097"/>
    </row>
    <row r="31" spans="1:20" s="1092" customFormat="1" ht="56.25">
      <c r="A31" s="1280"/>
      <c r="B31" s="1280"/>
      <c r="C31" s="1280"/>
      <c r="D31" s="1178">
        <v>1</v>
      </c>
      <c r="F31" s="1119" t="str">
        <f>"4."&amp;mergeValue(A31) &amp;"."&amp;mergeValue(B31)&amp;"."&amp;mergeValue(C31)&amp;"."&amp;mergeValue(D31)</f>
        <v>4.4.1.1.1</v>
      </c>
      <c r="G31" s="1131" t="s">
        <v>476</v>
      </c>
      <c r="H31" s="1184" t="str">
        <f>IF(Территории!R14="","","" &amp; Территории!R14 &amp; "")</f>
        <v>Город Шахты (60740000)</v>
      </c>
      <c r="I31" s="1179" t="s">
        <v>568</v>
      </c>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275" t="s">
        <v>570</v>
      </c>
      <c r="H33" s="1275"/>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F2:H2"/>
    <mergeCell ref="F4:H4"/>
    <mergeCell ref="I4:I5"/>
    <mergeCell ref="A8:A13"/>
    <mergeCell ref="B11:B13"/>
    <mergeCell ref="C12:C13"/>
    <mergeCell ref="A26:A31"/>
    <mergeCell ref="B29:B31"/>
    <mergeCell ref="C30:C31"/>
    <mergeCell ref="G33:H3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64"/>
  <sheetViews>
    <sheetView showGridLines="0" topLeftCell="C22" zoomScaleNormal="100" workbookViewId="0">
      <selection activeCell="J48" sqref="J48"/>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59.7109375" style="1068" customWidth="1"/>
    <col min="6" max="6" width="42" style="1068" customWidth="1"/>
    <col min="7" max="7" width="3.7109375" style="1068" customWidth="1"/>
    <col min="8" max="8" width="13.28515625" style="1068" customWidth="1"/>
    <col min="9" max="9" width="13" style="1068" customWidth="1"/>
    <col min="10" max="10" width="35.7109375" style="1068" customWidth="1"/>
    <col min="11" max="11" width="39.2851562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313" t="s">
        <v>706</v>
      </c>
      <c r="E5" s="1313"/>
      <c r="F5" s="1313"/>
      <c r="G5" s="1313"/>
      <c r="H5" s="1313"/>
      <c r="I5" s="1313"/>
      <c r="J5" s="1313"/>
      <c r="K5" s="1313"/>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16" t="str">
        <f>IF(datePr_ch="",IF(datePr="","",datePr),datePr_ch)</f>
        <v>28.04.2020</v>
      </c>
      <c r="G7" s="1316"/>
      <c r="H7" s="1316"/>
      <c r="I7" s="1316"/>
      <c r="J7" s="1316"/>
      <c r="K7" s="1316"/>
      <c r="L7" s="1165"/>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16" t="str">
        <f>IF(numberPr_ch="",IF(numberPr="","",numberPr),numberPr_ch)</f>
        <v>1-01/793</v>
      </c>
      <c r="G8" s="1316"/>
      <c r="H8" s="1316"/>
      <c r="I8" s="1316"/>
      <c r="J8" s="1316"/>
      <c r="K8" s="1316"/>
      <c r="L8" s="1165"/>
      <c r="M8" s="1094"/>
    </row>
    <row r="9" spans="1:32">
      <c r="C9" s="1074"/>
      <c r="D9" s="1069"/>
      <c r="E9" s="1137"/>
      <c r="F9" s="1137"/>
      <c r="G9" s="1137"/>
      <c r="H9" s="1137"/>
      <c r="I9" s="1137"/>
      <c r="J9" s="1137"/>
      <c r="K9" s="1073"/>
      <c r="L9" s="1138"/>
    </row>
    <row r="10" spans="1:32" ht="21" customHeight="1">
      <c r="C10" s="1074"/>
      <c r="D10" s="1309" t="s">
        <v>444</v>
      </c>
      <c r="E10" s="1309"/>
      <c r="F10" s="1309"/>
      <c r="G10" s="1309"/>
      <c r="H10" s="1309"/>
      <c r="I10" s="1309"/>
      <c r="J10" s="1309"/>
      <c r="K10" s="1309"/>
      <c r="L10" s="1351" t="s">
        <v>445</v>
      </c>
    </row>
    <row r="11" spans="1:32" ht="21" customHeight="1">
      <c r="C11" s="1074"/>
      <c r="D11" s="1293" t="s">
        <v>90</v>
      </c>
      <c r="E11" s="1361" t="s">
        <v>295</v>
      </c>
      <c r="F11" s="1361" t="s">
        <v>19</v>
      </c>
      <c r="G11" s="1370" t="s">
        <v>683</v>
      </c>
      <c r="H11" s="1371"/>
      <c r="I11" s="1372"/>
      <c r="J11" s="1361" t="s">
        <v>438</v>
      </c>
      <c r="K11" s="1361" t="s">
        <v>446</v>
      </c>
      <c r="L11" s="1351"/>
    </row>
    <row r="12" spans="1:32" ht="21" customHeight="1">
      <c r="C12" s="1074"/>
      <c r="D12" s="1295"/>
      <c r="E12" s="1362"/>
      <c r="F12" s="1362"/>
      <c r="G12" s="1363" t="s">
        <v>684</v>
      </c>
      <c r="H12" s="1364"/>
      <c r="I12" s="1079" t="s">
        <v>685</v>
      </c>
      <c r="J12" s="1362"/>
      <c r="K12" s="1362"/>
      <c r="L12" s="1351"/>
    </row>
    <row r="13" spans="1:32" ht="12" customHeight="1">
      <c r="C13" s="1074"/>
      <c r="D13" s="1070" t="s">
        <v>91</v>
      </c>
      <c r="E13" s="1070" t="s">
        <v>47</v>
      </c>
      <c r="F13" s="1070" t="s">
        <v>48</v>
      </c>
      <c r="G13" s="1365" t="s">
        <v>49</v>
      </c>
      <c r="H13" s="1365"/>
      <c r="I13" s="1070" t="s">
        <v>66</v>
      </c>
      <c r="J13" s="1070" t="s">
        <v>67</v>
      </c>
      <c r="K13" s="1070" t="s">
        <v>181</v>
      </c>
      <c r="L13" s="1070" t="s">
        <v>182</v>
      </c>
    </row>
    <row r="14" spans="1:32" ht="14.25" customHeight="1">
      <c r="A14" s="1101"/>
      <c r="C14" s="1074"/>
      <c r="D14" s="1149">
        <v>1</v>
      </c>
      <c r="E14" s="1355" t="s">
        <v>686</v>
      </c>
      <c r="F14" s="1366"/>
      <c r="G14" s="1366"/>
      <c r="H14" s="1366"/>
      <c r="I14" s="1366"/>
      <c r="J14" s="1366"/>
      <c r="K14" s="1366"/>
      <c r="L14" s="1086"/>
      <c r="M14" s="1151"/>
    </row>
    <row r="15" spans="1:32" ht="34.5" customHeight="1">
      <c r="A15" s="1101"/>
      <c r="C15" s="1074"/>
      <c r="D15" s="1149" t="s">
        <v>293</v>
      </c>
      <c r="E15" s="1104" t="s">
        <v>448</v>
      </c>
      <c r="F15" s="1104" t="s">
        <v>448</v>
      </c>
      <c r="G15" s="1359" t="s">
        <v>448</v>
      </c>
      <c r="H15" s="1360"/>
      <c r="I15" s="1104" t="s">
        <v>448</v>
      </c>
      <c r="J15" s="1126" t="s">
        <v>2266</v>
      </c>
      <c r="K15" s="1031" t="s">
        <v>2268</v>
      </c>
      <c r="L15" s="1093" t="s">
        <v>687</v>
      </c>
      <c r="M15" s="1151"/>
    </row>
    <row r="16" spans="1:32" ht="18.75">
      <c r="A16" s="1101"/>
      <c r="B16" s="1090">
        <v>3</v>
      </c>
      <c r="C16" s="1074"/>
      <c r="D16" s="1152">
        <v>2</v>
      </c>
      <c r="E16" s="1367" t="s">
        <v>688</v>
      </c>
      <c r="F16" s="1368"/>
      <c r="G16" s="1368"/>
      <c r="H16" s="1369"/>
      <c r="I16" s="1369"/>
      <c r="J16" s="1369" t="s">
        <v>448</v>
      </c>
      <c r="K16" s="1369"/>
      <c r="L16" s="1147"/>
      <c r="M16" s="1151"/>
    </row>
    <row r="17" spans="1:83" ht="22.5">
      <c r="A17" s="1101"/>
      <c r="C17" s="1356"/>
      <c r="D17" s="1352" t="s">
        <v>689</v>
      </c>
      <c r="E17" s="1353"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17" s="1354" t="str">
        <f>IF('Перечень тарифов'!J21="","наименование отсутствует","" &amp; 'Перечень тарифов'!J21 &amp; "")</f>
        <v>Тариф на тепловую энергию, производимую                                 ООО «Шахтинская ГТЭС» в городе Шахты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7" s="1104"/>
      <c r="H17" s="1163" t="s">
        <v>1668</v>
      </c>
      <c r="I17" s="1161" t="s">
        <v>1669</v>
      </c>
      <c r="J17" s="1126" t="s">
        <v>246</v>
      </c>
      <c r="K17" s="1104" t="s">
        <v>448</v>
      </c>
      <c r="L17" s="1281" t="s">
        <v>710</v>
      </c>
      <c r="M17" s="1151"/>
    </row>
    <row r="18" spans="1:83" ht="18.75">
      <c r="A18" s="1101"/>
      <c r="C18" s="1356"/>
      <c r="D18" s="1352"/>
      <c r="E18" s="1353"/>
      <c r="F18" s="1354"/>
      <c r="G18" s="1153"/>
      <c r="H18" s="1148" t="s">
        <v>273</v>
      </c>
      <c r="I18" s="1143"/>
      <c r="J18" s="1143"/>
      <c r="K18" s="1141"/>
      <c r="L18" s="1282"/>
      <c r="M18" s="1151"/>
    </row>
    <row r="19" spans="1:83" s="1065" customFormat="1" ht="22.5">
      <c r="A19" s="1101"/>
      <c r="B19" s="1090"/>
      <c r="C19" s="1074"/>
      <c r="D19" s="1352" t="s">
        <v>2249</v>
      </c>
      <c r="E19" s="1353"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9" s="1354" t="str">
        <f>IF('Перечень тарифов'!J26="","наименование отсутствует","" &amp; 'Перечень тарифов'!J26 &amp; "")</f>
        <v>Об установлении тарифов на тепловую энергию, поставляемую ООО «Шахтинская ГТЭС» потребителям, другим теплоснабжающим организациям города Шахты</v>
      </c>
      <c r="G19" s="1104"/>
      <c r="H19" s="1163" t="s">
        <v>1668</v>
      </c>
      <c r="I19" s="1161" t="s">
        <v>1669</v>
      </c>
      <c r="J19" s="1126" t="s">
        <v>246</v>
      </c>
      <c r="K19" s="1104" t="s">
        <v>448</v>
      </c>
      <c r="L19" s="1282"/>
      <c r="M19" s="1151"/>
      <c r="N19" s="1096"/>
      <c r="O19" s="1096"/>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row>
    <row r="20" spans="1:83" s="1065" customFormat="1" ht="18.75">
      <c r="A20" s="1101"/>
      <c r="B20" s="1090"/>
      <c r="C20" s="1074"/>
      <c r="D20" s="1352"/>
      <c r="E20" s="1353"/>
      <c r="F20" s="1354"/>
      <c r="G20" s="1080"/>
      <c r="H20" s="1148" t="s">
        <v>273</v>
      </c>
      <c r="I20" s="1143"/>
      <c r="J20" s="1143"/>
      <c r="K20" s="1141"/>
      <c r="L20" s="1282"/>
      <c r="M20" s="1151"/>
      <c r="N20" s="1096"/>
      <c r="O20" s="1096"/>
      <c r="P20" s="1068"/>
      <c r="Q20" s="1068"/>
      <c r="R20" s="1068"/>
      <c r="S20" s="1068"/>
      <c r="T20" s="1068"/>
      <c r="U20" s="1068"/>
      <c r="V20" s="1068"/>
      <c r="W20" s="1068"/>
      <c r="X20" s="1068"/>
      <c r="Y20" s="1068"/>
      <c r="Z20" s="1068"/>
      <c r="AA20" s="1068"/>
      <c r="AB20" s="1068"/>
      <c r="AC20" s="1068"/>
      <c r="AD20" s="1068"/>
      <c r="AE20" s="1068"/>
      <c r="AF20" s="1068"/>
      <c r="AG20" s="1068"/>
      <c r="AH20" s="1068"/>
      <c r="AI20" s="1068"/>
      <c r="AJ20" s="1068"/>
      <c r="AK20" s="1068"/>
      <c r="AL20" s="1068"/>
      <c r="AM20" s="1068"/>
      <c r="AN20" s="1068"/>
      <c r="AO20" s="1068"/>
      <c r="AP20" s="1068"/>
      <c r="AQ20" s="1068"/>
      <c r="AR20" s="1068"/>
      <c r="AS20" s="1068"/>
      <c r="AT20" s="1068"/>
      <c r="AU20" s="1068"/>
      <c r="AV20" s="1068"/>
      <c r="AW20" s="1068"/>
      <c r="AX20" s="1068"/>
      <c r="AY20" s="1068"/>
      <c r="AZ20" s="1068"/>
      <c r="BA20" s="1068"/>
      <c r="BB20" s="1068"/>
      <c r="BC20" s="1068"/>
      <c r="BD20" s="1068"/>
      <c r="BE20" s="1068"/>
      <c r="BF20" s="1068"/>
      <c r="BG20" s="1068"/>
      <c r="BH20" s="1068"/>
      <c r="BI20" s="1068"/>
      <c r="BJ20" s="1068"/>
      <c r="BK20" s="1068"/>
      <c r="BL20" s="1068"/>
      <c r="BM20" s="1068"/>
      <c r="BN20" s="1068"/>
      <c r="BO20" s="1068"/>
      <c r="BP20" s="1068"/>
      <c r="BQ20" s="1068"/>
      <c r="BR20" s="1068"/>
      <c r="BS20" s="1068"/>
      <c r="BT20" s="1068"/>
      <c r="BU20" s="1068"/>
      <c r="BV20" s="1068"/>
      <c r="BW20" s="1068"/>
      <c r="BX20" s="1068"/>
      <c r="BY20" s="1068"/>
      <c r="BZ20" s="1068"/>
      <c r="CA20" s="1068"/>
      <c r="CB20" s="1068"/>
      <c r="CC20" s="1068"/>
      <c r="CD20" s="1068"/>
      <c r="CE20" s="1068"/>
    </row>
    <row r="21" spans="1:83" s="1065" customFormat="1" ht="22.5">
      <c r="A21" s="1101"/>
      <c r="B21" s="1090"/>
      <c r="C21" s="1074"/>
      <c r="D21" s="1352" t="s">
        <v>2254</v>
      </c>
      <c r="E21" s="1353"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21" s="1354" t="str">
        <f>IF('Перечень тарифов'!J31="","наименование отсутствует","" &amp; 'Перечень тарифов'!J31 &amp; "")</f>
        <v>Тариф на теплоноситель, поставляемый потребителям</v>
      </c>
      <c r="G21" s="1104"/>
      <c r="H21" s="1163" t="s">
        <v>1668</v>
      </c>
      <c r="I21" s="1161" t="s">
        <v>1669</v>
      </c>
      <c r="J21" s="1126" t="s">
        <v>246</v>
      </c>
      <c r="K21" s="1104" t="s">
        <v>448</v>
      </c>
      <c r="L21" s="1282"/>
      <c r="M21" s="1151"/>
      <c r="N21" s="1096"/>
      <c r="O21" s="1096"/>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row>
    <row r="22" spans="1:83" s="1065" customFormat="1" ht="18.75">
      <c r="A22" s="1101"/>
      <c r="B22" s="1090"/>
      <c r="C22" s="1074"/>
      <c r="D22" s="1352"/>
      <c r="E22" s="1353"/>
      <c r="F22" s="1354"/>
      <c r="G22" s="1080"/>
      <c r="H22" s="1148" t="s">
        <v>273</v>
      </c>
      <c r="I22" s="1143"/>
      <c r="J22" s="1143"/>
      <c r="K22" s="1141"/>
      <c r="L22" s="1282"/>
      <c r="M22" s="1151"/>
      <c r="N22" s="1096"/>
      <c r="O22" s="1096"/>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c r="CE22" s="1068"/>
    </row>
    <row r="23" spans="1:83" s="1065" customFormat="1" ht="22.5">
      <c r="A23" s="1101"/>
      <c r="B23" s="1090"/>
      <c r="C23" s="1074"/>
      <c r="D23" s="1352" t="s">
        <v>2259</v>
      </c>
      <c r="E23" s="1353" t="str">
        <f>IF('Перечень тарифов'!E36="","наименование отсутствует","" &amp; 'Перечень тарифов'!E36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3" s="1354" t="str">
        <f>IF('Перечень тарифов'!J36="","наименование отсутствует","" &amp; 'Перечень тарифов'!J36 &amp; "")</f>
        <v>Тариф на горячую воду в открытой системе теплоснабжения (горячего водоснабжения), поставляемую ООО «Шахтинская ГТЭС» потребителям, другим теплоснабжающим организациям города Шахты</v>
      </c>
      <c r="G23" s="1104"/>
      <c r="H23" s="1163" t="s">
        <v>1668</v>
      </c>
      <c r="I23" s="1161" t="s">
        <v>1669</v>
      </c>
      <c r="J23" s="1126" t="s">
        <v>246</v>
      </c>
      <c r="K23" s="1104" t="s">
        <v>448</v>
      </c>
      <c r="L23" s="1282"/>
      <c r="M23" s="1151"/>
      <c r="N23" s="1096"/>
      <c r="O23" s="1096"/>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8"/>
      <c r="BU23" s="1068"/>
      <c r="BV23" s="1068"/>
      <c r="BW23" s="1068"/>
      <c r="BX23" s="1068"/>
      <c r="BY23" s="1068"/>
      <c r="BZ23" s="1068"/>
      <c r="CA23" s="1068"/>
      <c r="CB23" s="1068"/>
      <c r="CC23" s="1068"/>
      <c r="CD23" s="1068"/>
      <c r="CE23" s="1068"/>
    </row>
    <row r="24" spans="1:83" s="1065" customFormat="1" ht="18.75">
      <c r="A24" s="1101"/>
      <c r="B24" s="1090"/>
      <c r="C24" s="1074"/>
      <c r="D24" s="1352"/>
      <c r="E24" s="1353"/>
      <c r="F24" s="1354"/>
      <c r="G24" s="1080"/>
      <c r="H24" s="1148" t="s">
        <v>273</v>
      </c>
      <c r="I24" s="1143"/>
      <c r="J24" s="1143"/>
      <c r="K24" s="1141"/>
      <c r="L24" s="1283"/>
      <c r="M24" s="1151"/>
      <c r="N24" s="1096"/>
      <c r="O24" s="1096"/>
      <c r="P24" s="1068"/>
      <c r="Q24" s="1068"/>
      <c r="R24" s="1068"/>
      <c r="S24" s="1068"/>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c r="AT24" s="1068"/>
      <c r="AU24" s="1068"/>
      <c r="AV24" s="1068"/>
      <c r="AW24" s="1068"/>
      <c r="AX24" s="1068"/>
      <c r="AY24" s="1068"/>
      <c r="AZ24" s="1068"/>
      <c r="BA24" s="1068"/>
      <c r="BB24" s="1068"/>
      <c r="BC24" s="1068"/>
      <c r="BD24" s="1068"/>
      <c r="BE24" s="1068"/>
      <c r="BF24" s="1068"/>
      <c r="BG24" s="1068"/>
      <c r="BH24" s="1068"/>
      <c r="BI24" s="1068"/>
      <c r="BJ24" s="1068"/>
      <c r="BK24" s="1068"/>
      <c r="BL24" s="1068"/>
      <c r="BM24" s="1068"/>
      <c r="BN24" s="1068"/>
      <c r="BO24" s="1068"/>
      <c r="BP24" s="1068"/>
      <c r="BQ24" s="1068"/>
      <c r="BR24" s="1068"/>
      <c r="BS24" s="1068"/>
      <c r="BT24" s="1068"/>
      <c r="BU24" s="1068"/>
      <c r="BV24" s="1068"/>
      <c r="BW24" s="1068"/>
      <c r="BX24" s="1068"/>
      <c r="BY24" s="1068"/>
      <c r="BZ24" s="1068"/>
      <c r="CA24" s="1068"/>
      <c r="CB24" s="1068"/>
      <c r="CC24" s="1068"/>
      <c r="CD24" s="1068"/>
      <c r="CE24" s="1068"/>
    </row>
    <row r="25" spans="1:83" ht="18.75">
      <c r="A25" s="1101"/>
      <c r="B25" s="1090">
        <v>3</v>
      </c>
      <c r="C25" s="1074"/>
      <c r="D25" s="1091" t="s">
        <v>48</v>
      </c>
      <c r="E25" s="1355" t="s">
        <v>690</v>
      </c>
      <c r="F25" s="1355"/>
      <c r="G25" s="1355"/>
      <c r="H25" s="1355"/>
      <c r="I25" s="1355"/>
      <c r="J25" s="1355"/>
      <c r="K25" s="1355"/>
      <c r="L25" s="1125"/>
      <c r="M25" s="1151"/>
    </row>
    <row r="26" spans="1:83" ht="33.75">
      <c r="A26" s="1101"/>
      <c r="C26" s="1074"/>
      <c r="D26" s="1149" t="s">
        <v>439</v>
      </c>
      <c r="E26" s="1104" t="s">
        <v>448</v>
      </c>
      <c r="F26" s="1104" t="s">
        <v>448</v>
      </c>
      <c r="G26" s="1359" t="s">
        <v>448</v>
      </c>
      <c r="H26" s="1360"/>
      <c r="I26" s="1104" t="s">
        <v>448</v>
      </c>
      <c r="J26" s="1104" t="s">
        <v>448</v>
      </c>
      <c r="K26" s="1031" t="s">
        <v>2267</v>
      </c>
      <c r="L26" s="1093" t="s">
        <v>691</v>
      </c>
      <c r="M26" s="1151"/>
    </row>
    <row r="27" spans="1:83" ht="18.75">
      <c r="A27" s="1101"/>
      <c r="B27" s="1090">
        <v>3</v>
      </c>
      <c r="C27" s="1074"/>
      <c r="D27" s="1091" t="s">
        <v>49</v>
      </c>
      <c r="E27" s="1355" t="s">
        <v>692</v>
      </c>
      <c r="F27" s="1355"/>
      <c r="G27" s="1355"/>
      <c r="H27" s="1355"/>
      <c r="I27" s="1355"/>
      <c r="J27" s="1355"/>
      <c r="K27" s="1355"/>
      <c r="L27" s="1125"/>
      <c r="M27" s="1151"/>
    </row>
    <row r="28" spans="1:83" ht="20.100000000000001" customHeight="1">
      <c r="A28" s="1101"/>
      <c r="C28" s="1356"/>
      <c r="D28" s="1352" t="s">
        <v>440</v>
      </c>
      <c r="E28" s="1353"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28" s="1354" t="str">
        <f>IF('Перечень тарифов'!J21="","наименование отсутствует","" &amp; 'Перечень тарифов'!J21 &amp; "")</f>
        <v>Тариф на тепловую энергию, производимую                                 ООО «Шахтинская ГТЭС» в городе Шахты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 s="1104"/>
      <c r="H28" s="1161" t="s">
        <v>1668</v>
      </c>
      <c r="I28" s="1161" t="s">
        <v>1669</v>
      </c>
      <c r="J28" s="1166">
        <v>254096.3222141079</v>
      </c>
      <c r="K28" s="1104" t="s">
        <v>448</v>
      </c>
      <c r="L28" s="1281" t="s">
        <v>711</v>
      </c>
      <c r="M28" s="1151"/>
    </row>
    <row r="29" spans="1:83" ht="20.100000000000001" customHeight="1">
      <c r="A29" s="1101"/>
      <c r="C29" s="1356"/>
      <c r="D29" s="1352"/>
      <c r="E29" s="1353"/>
      <c r="F29" s="1354"/>
      <c r="G29" s="1153"/>
      <c r="H29" s="1148" t="s">
        <v>273</v>
      </c>
      <c r="I29" s="1140"/>
      <c r="J29" s="1140"/>
      <c r="K29" s="1141"/>
      <c r="L29" s="1282"/>
      <c r="M29" s="1151"/>
    </row>
    <row r="30" spans="1:83" s="1065" customFormat="1" ht="20.100000000000001" customHeight="1">
      <c r="A30" s="1101"/>
      <c r="B30" s="1090"/>
      <c r="C30" s="1074"/>
      <c r="D30" s="1352" t="s">
        <v>2250</v>
      </c>
      <c r="E30" s="1353"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0" s="1354" t="str">
        <f>IF('Перечень тарифов'!J26="","наименование отсутствует","" &amp; 'Перечень тарифов'!J26 &amp; "")</f>
        <v>Об установлении тарифов на тепловую энергию, поставляемую ООО «Шахтинская ГТЭС» потребителям, другим теплоснабжающим организациям города Шахты</v>
      </c>
      <c r="G30" s="1104"/>
      <c r="H30" s="1163" t="s">
        <v>1668</v>
      </c>
      <c r="I30" s="1161" t="s">
        <v>1669</v>
      </c>
      <c r="J30" s="1166">
        <v>322118.3767913878</v>
      </c>
      <c r="K30" s="1104" t="s">
        <v>448</v>
      </c>
      <c r="L30" s="1282"/>
      <c r="M30" s="1151"/>
      <c r="N30" s="1096"/>
      <c r="O30" s="1096"/>
    </row>
    <row r="31" spans="1:83" s="1065" customFormat="1" ht="20.100000000000001" customHeight="1">
      <c r="A31" s="1101"/>
      <c r="B31" s="1090"/>
      <c r="C31" s="1074"/>
      <c r="D31" s="1352"/>
      <c r="E31" s="1353"/>
      <c r="F31" s="1354"/>
      <c r="G31" s="1080"/>
      <c r="H31" s="1148" t="s">
        <v>273</v>
      </c>
      <c r="I31" s="1143"/>
      <c r="J31" s="1143"/>
      <c r="K31" s="1141"/>
      <c r="L31" s="1282"/>
      <c r="M31" s="1151"/>
      <c r="N31" s="1096"/>
      <c r="O31" s="1096"/>
    </row>
    <row r="32" spans="1:83" s="1065" customFormat="1" ht="20.100000000000001" customHeight="1">
      <c r="A32" s="1101"/>
      <c r="B32" s="1090"/>
      <c r="C32" s="1074"/>
      <c r="D32" s="1352" t="s">
        <v>2255</v>
      </c>
      <c r="E32" s="1353"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32" s="1354" t="str">
        <f>IF('Перечень тарифов'!J31="","наименование отсутствует","" &amp; 'Перечень тарифов'!J31 &amp; "")</f>
        <v>Тариф на теплоноситель, поставляемый потребителям</v>
      </c>
      <c r="G32" s="1104"/>
      <c r="H32" s="1163" t="s">
        <v>1668</v>
      </c>
      <c r="I32" s="1161" t="s">
        <v>1669</v>
      </c>
      <c r="J32" s="1166">
        <v>133.65732735213112</v>
      </c>
      <c r="K32" s="1104" t="s">
        <v>448</v>
      </c>
      <c r="L32" s="1282"/>
      <c r="M32" s="1151"/>
      <c r="N32" s="1096"/>
      <c r="O32" s="1096"/>
    </row>
    <row r="33" spans="1:15" s="1065" customFormat="1" ht="20.100000000000001" customHeight="1">
      <c r="A33" s="1101"/>
      <c r="B33" s="1090"/>
      <c r="C33" s="1074"/>
      <c r="D33" s="1352"/>
      <c r="E33" s="1353"/>
      <c r="F33" s="1354"/>
      <c r="G33" s="1080"/>
      <c r="H33" s="1148" t="s">
        <v>273</v>
      </c>
      <c r="I33" s="1143"/>
      <c r="J33" s="1143"/>
      <c r="K33" s="1141"/>
      <c r="L33" s="1282"/>
      <c r="M33" s="1151"/>
      <c r="N33" s="1096"/>
      <c r="O33" s="1096"/>
    </row>
    <row r="34" spans="1:15" s="1065" customFormat="1" ht="18.95" customHeight="1">
      <c r="A34" s="1101"/>
      <c r="B34" s="1090"/>
      <c r="C34" s="1074"/>
      <c r="D34" s="1352" t="s">
        <v>2260</v>
      </c>
      <c r="E34" s="1353" t="str">
        <f>IF('Перечень тарифов'!E36="","наименование отсутствует","" &amp; 'Перечень тарифов'!E36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4" s="1354" t="str">
        <f>IF('Перечень тарифов'!J36="","наименование отсутствует","" &amp; 'Перечень тарифов'!J36 &amp; "")</f>
        <v>Тариф на горячую воду в открытой системе теплоснабжения (горячего водоснабжения), поставляемую ООО «Шахтинская ГТЭС» потребителям, другим теплоснабжающим организациям города Шахты</v>
      </c>
      <c r="G34" s="1104"/>
      <c r="H34" s="1163" t="s">
        <v>1668</v>
      </c>
      <c r="I34" s="1161" t="s">
        <v>1669</v>
      </c>
      <c r="J34" s="1166">
        <f>J30/J39*J43</f>
        <v>679.98585715505249</v>
      </c>
      <c r="K34" s="1104" t="s">
        <v>448</v>
      </c>
      <c r="L34" s="1282"/>
      <c r="M34" s="1151"/>
      <c r="N34" s="1096"/>
      <c r="O34" s="1096"/>
    </row>
    <row r="35" spans="1:15" s="1065" customFormat="1" ht="15" customHeight="1">
      <c r="A35" s="1101"/>
      <c r="B35" s="1090"/>
      <c r="C35" s="1074"/>
      <c r="D35" s="1352"/>
      <c r="E35" s="1353"/>
      <c r="F35" s="1354"/>
      <c r="G35" s="1080"/>
      <c r="H35" s="1148" t="s">
        <v>273</v>
      </c>
      <c r="I35" s="1143"/>
      <c r="J35" s="1143"/>
      <c r="K35" s="1141"/>
      <c r="L35" s="1283"/>
      <c r="M35" s="1151"/>
      <c r="N35" s="1096"/>
      <c r="O35" s="1096"/>
    </row>
    <row r="36" spans="1:15" ht="18.75">
      <c r="A36" s="1101"/>
      <c r="C36" s="1074"/>
      <c r="D36" s="1091" t="s">
        <v>66</v>
      </c>
      <c r="E36" s="1355" t="s">
        <v>764</v>
      </c>
      <c r="F36" s="1355"/>
      <c r="G36" s="1355"/>
      <c r="H36" s="1355"/>
      <c r="I36" s="1355"/>
      <c r="J36" s="1355"/>
      <c r="K36" s="1355"/>
      <c r="L36" s="1125"/>
      <c r="M36" s="1151"/>
    </row>
    <row r="37" spans="1:15" ht="20.100000000000001" customHeight="1">
      <c r="A37" s="1101"/>
      <c r="C37" s="1356"/>
      <c r="D37" s="1357" t="s">
        <v>441</v>
      </c>
      <c r="E37" s="1353"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37" s="1354" t="str">
        <f>IF('Перечень тарифов'!J21="","наименование отсутствует","" &amp; 'Перечень тарифов'!J21 &amp; "")</f>
        <v>Тариф на тепловую энергию, производимую                                 ООО «Шахтинская ГТЭС» в городе Шахты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7" s="1104"/>
      <c r="H37" s="1163" t="s">
        <v>1668</v>
      </c>
      <c r="I37" s="1161" t="s">
        <v>1669</v>
      </c>
      <c r="J37" s="1166">
        <v>152.12</v>
      </c>
      <c r="K37" s="1104" t="s">
        <v>448</v>
      </c>
      <c r="L37" s="1281" t="s">
        <v>765</v>
      </c>
      <c r="M37" s="1151"/>
    </row>
    <row r="38" spans="1:15" ht="20.100000000000001" customHeight="1">
      <c r="A38" s="1101"/>
      <c r="C38" s="1356"/>
      <c r="D38" s="1358"/>
      <c r="E38" s="1353"/>
      <c r="F38" s="1354"/>
      <c r="G38" s="1153"/>
      <c r="H38" s="1148" t="s">
        <v>273</v>
      </c>
      <c r="I38" s="1140"/>
      <c r="J38" s="1140"/>
      <c r="K38" s="1141"/>
      <c r="L38" s="1282"/>
      <c r="M38" s="1151"/>
    </row>
    <row r="39" spans="1:15" s="1065" customFormat="1" ht="20.100000000000001" customHeight="1">
      <c r="A39" s="1101"/>
      <c r="B39" s="1090"/>
      <c r="C39" s="1074"/>
      <c r="D39" s="1352" t="s">
        <v>2251</v>
      </c>
      <c r="E39" s="1353"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9" s="1354" t="str">
        <f>IF('Перечень тарифов'!J26="","наименование отсутствует","" &amp; 'Перечень тарифов'!J26 &amp; "")</f>
        <v>Об установлении тарифов на тепловую энергию, поставляемую ООО «Шахтинская ГТЭС» потребителям, другим теплоснабжающим организациям города Шахты</v>
      </c>
      <c r="G39" s="1104"/>
      <c r="H39" s="1163" t="s">
        <v>1668</v>
      </c>
      <c r="I39" s="1161" t="s">
        <v>1669</v>
      </c>
      <c r="J39" s="1166">
        <v>115.28998600000001</v>
      </c>
      <c r="K39" s="1104" t="s">
        <v>448</v>
      </c>
      <c r="L39" s="1282"/>
      <c r="M39" s="1151"/>
      <c r="N39" s="1096"/>
      <c r="O39" s="1096"/>
    </row>
    <row r="40" spans="1:15" s="1065" customFormat="1" ht="20.100000000000001" customHeight="1">
      <c r="A40" s="1101"/>
      <c r="B40" s="1090"/>
      <c r="C40" s="1074"/>
      <c r="D40" s="1352"/>
      <c r="E40" s="1353"/>
      <c r="F40" s="1354"/>
      <c r="G40" s="1080"/>
      <c r="H40" s="1148" t="s">
        <v>273</v>
      </c>
      <c r="I40" s="1143"/>
      <c r="J40" s="1143"/>
      <c r="K40" s="1141"/>
      <c r="L40" s="1282"/>
      <c r="M40" s="1151"/>
      <c r="N40" s="1096"/>
      <c r="O40" s="1096"/>
    </row>
    <row r="41" spans="1:15" s="1065" customFormat="1" ht="20.100000000000001" customHeight="1">
      <c r="A41" s="1101"/>
      <c r="B41" s="1090"/>
      <c r="C41" s="1074"/>
      <c r="D41" s="1352" t="s">
        <v>2256</v>
      </c>
      <c r="E41" s="1353"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41" s="1354" t="str">
        <f>IF('Перечень тарифов'!J31="","наименование отсутствует","" &amp; 'Перечень тарифов'!J31 &amp; "")</f>
        <v>Тариф на теплоноситель, поставляемый потребителям</v>
      </c>
      <c r="G41" s="1104"/>
      <c r="H41" s="1163" t="s">
        <v>1668</v>
      </c>
      <c r="I41" s="1161" t="s">
        <v>1669</v>
      </c>
      <c r="J41" s="1166">
        <v>4.125</v>
      </c>
      <c r="K41" s="1104" t="s">
        <v>448</v>
      </c>
      <c r="L41" s="1282"/>
      <c r="M41" s="1151"/>
      <c r="N41" s="1096"/>
      <c r="O41" s="1096"/>
    </row>
    <row r="42" spans="1:15" s="1065" customFormat="1" ht="20.100000000000001" customHeight="1">
      <c r="A42" s="1101"/>
      <c r="B42" s="1090"/>
      <c r="C42" s="1074"/>
      <c r="D42" s="1352"/>
      <c r="E42" s="1353"/>
      <c r="F42" s="1354"/>
      <c r="G42" s="1080"/>
      <c r="H42" s="1148" t="s">
        <v>273</v>
      </c>
      <c r="I42" s="1143"/>
      <c r="J42" s="1143"/>
      <c r="K42" s="1141"/>
      <c r="L42" s="1282"/>
      <c r="M42" s="1151"/>
      <c r="N42" s="1096"/>
      <c r="O42" s="1096"/>
    </row>
    <row r="43" spans="1:15" s="1065" customFormat="1" ht="18.95" customHeight="1">
      <c r="A43" s="1101"/>
      <c r="B43" s="1090"/>
      <c r="C43" s="1074"/>
      <c r="D43" s="1352" t="s">
        <v>2261</v>
      </c>
      <c r="E43" s="1353" t="str">
        <f>IF('Перечень тарифов'!E36="","наименование отсутствует","" &amp; 'Перечень тарифов'!E36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3" s="1354" t="str">
        <f>IF('Перечень тарифов'!J36="","наименование отсутствует","" &amp; 'Перечень тарифов'!J36 &amp; "")</f>
        <v>Тариф на горячую воду в открытой системе теплоснабжения (горячего водоснабжения), поставляемую ООО «Шахтинская ГТЭС» потребителям, другим теплоснабжающим организациям города Шахты</v>
      </c>
      <c r="G43" s="1104"/>
      <c r="H43" s="1163" t="s">
        <v>1668</v>
      </c>
      <c r="I43" s="1161" t="s">
        <v>1669</v>
      </c>
      <c r="J43" s="1166">
        <f>J41*0.059</f>
        <v>0.24337499999999998</v>
      </c>
      <c r="K43" s="1104" t="s">
        <v>448</v>
      </c>
      <c r="L43" s="1282"/>
      <c r="M43" s="1151"/>
      <c r="N43" s="1096"/>
      <c r="O43" s="1096"/>
    </row>
    <row r="44" spans="1:15" s="1065" customFormat="1" ht="15" customHeight="1">
      <c r="A44" s="1101"/>
      <c r="B44" s="1090"/>
      <c r="C44" s="1074"/>
      <c r="D44" s="1352"/>
      <c r="E44" s="1353"/>
      <c r="F44" s="1354"/>
      <c r="G44" s="1080"/>
      <c r="H44" s="1148" t="s">
        <v>273</v>
      </c>
      <c r="I44" s="1143"/>
      <c r="J44" s="1143"/>
      <c r="K44" s="1141"/>
      <c r="L44" s="1283"/>
      <c r="M44" s="1151"/>
      <c r="N44" s="1096"/>
      <c r="O44" s="1096"/>
    </row>
    <row r="45" spans="1:15" ht="26.1" customHeight="1">
      <c r="A45" s="1101"/>
      <c r="C45" s="1074"/>
      <c r="D45" s="1091" t="s">
        <v>67</v>
      </c>
      <c r="E45" s="1355" t="s">
        <v>713</v>
      </c>
      <c r="F45" s="1355"/>
      <c r="G45" s="1355"/>
      <c r="H45" s="1355"/>
      <c r="I45" s="1355"/>
      <c r="J45" s="1355"/>
      <c r="K45" s="1355"/>
      <c r="L45" s="1125"/>
      <c r="M45" s="1151"/>
    </row>
    <row r="46" spans="1:15" ht="20.100000000000001" customHeight="1">
      <c r="A46" s="1101"/>
      <c r="C46" s="1356"/>
      <c r="D46" s="1357" t="s">
        <v>442</v>
      </c>
      <c r="E46" s="1353"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46" s="1354" t="str">
        <f>IF('Перечень тарифов'!J21="","наименование отсутствует","" &amp; 'Перечень тарифов'!J21 &amp; "")</f>
        <v>Тариф на тепловую энергию, производимую                                 ООО «Шахтинская ГТЭС» в городе Шахты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46" s="1104"/>
      <c r="H46" s="1163" t="s">
        <v>1668</v>
      </c>
      <c r="I46" s="1161" t="s">
        <v>1669</v>
      </c>
      <c r="J46" s="1166">
        <v>0</v>
      </c>
      <c r="K46" s="1104" t="s">
        <v>448</v>
      </c>
      <c r="L46" s="1281" t="s">
        <v>714</v>
      </c>
      <c r="M46" s="1151"/>
      <c r="O46" s="1096" t="s">
        <v>552</v>
      </c>
    </row>
    <row r="47" spans="1:15" ht="20.100000000000001" customHeight="1">
      <c r="A47" s="1101"/>
      <c r="C47" s="1356"/>
      <c r="D47" s="1358"/>
      <c r="E47" s="1353"/>
      <c r="F47" s="1354"/>
      <c r="G47" s="1153"/>
      <c r="H47" s="1148" t="s">
        <v>273</v>
      </c>
      <c r="I47" s="1140"/>
      <c r="J47" s="1140"/>
      <c r="K47" s="1141"/>
      <c r="L47" s="1282"/>
      <c r="M47" s="1151"/>
    </row>
    <row r="48" spans="1:15" s="1065" customFormat="1" ht="20.100000000000001" customHeight="1">
      <c r="A48" s="1101"/>
      <c r="B48" s="1090"/>
      <c r="C48" s="1074"/>
      <c r="D48" s="1352" t="s">
        <v>2252</v>
      </c>
      <c r="E48" s="1353"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8" s="1354" t="str">
        <f>IF('Перечень тарифов'!J26="","наименование отсутствует","" &amp; 'Перечень тарифов'!J26 &amp; "")</f>
        <v>Об установлении тарифов на тепловую энергию, поставляемую ООО «Шахтинская ГТЭС» потребителям, другим теплоснабжающим организациям города Шахты</v>
      </c>
      <c r="G48" s="1104"/>
      <c r="H48" s="1163" t="s">
        <v>1668</v>
      </c>
      <c r="I48" s="1161" t="s">
        <v>1669</v>
      </c>
      <c r="J48" s="1166">
        <v>0</v>
      </c>
      <c r="K48" s="1104" t="s">
        <v>448</v>
      </c>
      <c r="L48" s="1282"/>
      <c r="M48" s="1151"/>
      <c r="N48" s="1096"/>
      <c r="O48" s="1096"/>
    </row>
    <row r="49" spans="1:15" s="1065" customFormat="1" ht="20.100000000000001" customHeight="1">
      <c r="A49" s="1101"/>
      <c r="B49" s="1090"/>
      <c r="C49" s="1074"/>
      <c r="D49" s="1352"/>
      <c r="E49" s="1353"/>
      <c r="F49" s="1354"/>
      <c r="G49" s="1080"/>
      <c r="H49" s="1148" t="s">
        <v>273</v>
      </c>
      <c r="I49" s="1143"/>
      <c r="J49" s="1143"/>
      <c r="K49" s="1141"/>
      <c r="L49" s="1282"/>
      <c r="M49" s="1151"/>
      <c r="N49" s="1096"/>
      <c r="O49" s="1096"/>
    </row>
    <row r="50" spans="1:15" s="1065" customFormat="1" ht="20.100000000000001" customHeight="1">
      <c r="A50" s="1101"/>
      <c r="B50" s="1090"/>
      <c r="C50" s="1074"/>
      <c r="D50" s="1352" t="s">
        <v>2257</v>
      </c>
      <c r="E50" s="1353"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50" s="1354" t="str">
        <f>IF('Перечень тарифов'!J31="","наименование отсутствует","" &amp; 'Перечень тарифов'!J31 &amp; "")</f>
        <v>Тариф на теплоноситель, поставляемый потребителям</v>
      </c>
      <c r="G50" s="1104"/>
      <c r="H50" s="1163" t="s">
        <v>1668</v>
      </c>
      <c r="I50" s="1161" t="s">
        <v>1669</v>
      </c>
      <c r="J50" s="1166">
        <v>0</v>
      </c>
      <c r="K50" s="1104" t="s">
        <v>448</v>
      </c>
      <c r="L50" s="1282"/>
      <c r="M50" s="1151"/>
      <c r="N50" s="1096"/>
      <c r="O50" s="1096"/>
    </row>
    <row r="51" spans="1:15" s="1065" customFormat="1" ht="20.100000000000001" customHeight="1">
      <c r="A51" s="1101"/>
      <c r="B51" s="1090"/>
      <c r="C51" s="1074"/>
      <c r="D51" s="1352"/>
      <c r="E51" s="1353"/>
      <c r="F51" s="1354"/>
      <c r="G51" s="1080"/>
      <c r="H51" s="1148" t="s">
        <v>273</v>
      </c>
      <c r="I51" s="1143"/>
      <c r="J51" s="1143"/>
      <c r="K51" s="1141"/>
      <c r="L51" s="1282"/>
      <c r="M51" s="1151"/>
      <c r="N51" s="1096"/>
      <c r="O51" s="1096"/>
    </row>
    <row r="52" spans="1:15" s="1065" customFormat="1" ht="18.95" customHeight="1">
      <c r="A52" s="1101"/>
      <c r="B52" s="1090"/>
      <c r="C52" s="1074"/>
      <c r="D52" s="1352" t="s">
        <v>2262</v>
      </c>
      <c r="E52" s="1353" t="str">
        <f>IF('Перечень тарифов'!E36="","наименование отсутствует","" &amp; 'Перечень тарифов'!E36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2" s="1354" t="str">
        <f>IF('Перечень тарифов'!J36="","наименование отсутствует","" &amp; 'Перечень тарифов'!J36 &amp; "")</f>
        <v>Тариф на горячую воду в открытой системе теплоснабжения (горячего водоснабжения), поставляемую ООО «Шахтинская ГТЭС» потребителям, другим теплоснабжающим организациям города Шахты</v>
      </c>
      <c r="G52" s="1104"/>
      <c r="H52" s="1163" t="s">
        <v>1668</v>
      </c>
      <c r="I52" s="1161" t="s">
        <v>1669</v>
      </c>
      <c r="J52" s="1166">
        <v>0</v>
      </c>
      <c r="K52" s="1104" t="s">
        <v>448</v>
      </c>
      <c r="L52" s="1282"/>
      <c r="M52" s="1151"/>
      <c r="N52" s="1096"/>
      <c r="O52" s="1096"/>
    </row>
    <row r="53" spans="1:15" s="1065" customFormat="1" ht="15" customHeight="1">
      <c r="A53" s="1101"/>
      <c r="B53" s="1090"/>
      <c r="C53" s="1074"/>
      <c r="D53" s="1352"/>
      <c r="E53" s="1353"/>
      <c r="F53" s="1354"/>
      <c r="G53" s="1080"/>
      <c r="H53" s="1148" t="s">
        <v>273</v>
      </c>
      <c r="I53" s="1143"/>
      <c r="J53" s="1143"/>
      <c r="K53" s="1141"/>
      <c r="L53" s="1283"/>
      <c r="M53" s="1151"/>
      <c r="N53" s="1096"/>
      <c r="O53" s="1096"/>
    </row>
    <row r="54" spans="1:15" ht="25.5" customHeight="1">
      <c r="A54" s="1101"/>
      <c r="B54" s="1090">
        <v>3</v>
      </c>
      <c r="C54" s="1074"/>
      <c r="D54" s="1091" t="s">
        <v>181</v>
      </c>
      <c r="E54" s="1355" t="s">
        <v>712</v>
      </c>
      <c r="F54" s="1355"/>
      <c r="G54" s="1355"/>
      <c r="H54" s="1355"/>
      <c r="I54" s="1355"/>
      <c r="J54" s="1355"/>
      <c r="K54" s="1355"/>
      <c r="L54" s="1125"/>
      <c r="M54" s="1151"/>
    </row>
    <row r="55" spans="1:15" ht="20.100000000000001" customHeight="1">
      <c r="A55" s="1101"/>
      <c r="C55" s="1356"/>
      <c r="D55" s="1357" t="s">
        <v>693</v>
      </c>
      <c r="E55" s="1353"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55" s="1354" t="str">
        <f>IF('Перечень тарифов'!J21="","наименование отсутствует","" &amp; 'Перечень тарифов'!J21 &amp; "")</f>
        <v>Тариф на тепловую энергию, производимую                                 ООО «Шахтинская ГТЭС» в городе Шахты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55" s="1104"/>
      <c r="H55" s="1163" t="s">
        <v>1668</v>
      </c>
      <c r="I55" s="1161" t="s">
        <v>1669</v>
      </c>
      <c r="J55" s="1166">
        <v>0</v>
      </c>
      <c r="K55" s="1104" t="s">
        <v>448</v>
      </c>
      <c r="L55" s="1281" t="s">
        <v>715</v>
      </c>
      <c r="M55" s="1151"/>
    </row>
    <row r="56" spans="1:15" ht="20.100000000000001" customHeight="1">
      <c r="A56" s="1101"/>
      <c r="C56" s="1356"/>
      <c r="D56" s="1358"/>
      <c r="E56" s="1353"/>
      <c r="F56" s="1354"/>
      <c r="G56" s="1153"/>
      <c r="H56" s="1148" t="s">
        <v>273</v>
      </c>
      <c r="I56" s="1140"/>
      <c r="J56" s="1140"/>
      <c r="K56" s="1141"/>
      <c r="L56" s="1282"/>
      <c r="M56" s="1151"/>
    </row>
    <row r="57" spans="1:15" s="1065" customFormat="1" ht="20.100000000000001" customHeight="1">
      <c r="A57" s="1101"/>
      <c r="B57" s="1090"/>
      <c r="C57" s="1074"/>
      <c r="D57" s="1352" t="s">
        <v>2253</v>
      </c>
      <c r="E57" s="1353"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7" s="1354" t="str">
        <f>IF('Перечень тарифов'!J26="","наименование отсутствует","" &amp; 'Перечень тарифов'!J26 &amp; "")</f>
        <v>Об установлении тарифов на тепловую энергию, поставляемую ООО «Шахтинская ГТЭС» потребителям, другим теплоснабжающим организациям города Шахты</v>
      </c>
      <c r="G57" s="1104"/>
      <c r="H57" s="1163" t="s">
        <v>1668</v>
      </c>
      <c r="I57" s="1161" t="s">
        <v>1669</v>
      </c>
      <c r="J57" s="1166">
        <v>0</v>
      </c>
      <c r="K57" s="1104" t="s">
        <v>448</v>
      </c>
      <c r="L57" s="1282"/>
      <c r="M57" s="1151"/>
      <c r="N57" s="1096"/>
      <c r="O57" s="1096"/>
    </row>
    <row r="58" spans="1:15" s="1065" customFormat="1" ht="20.100000000000001" customHeight="1">
      <c r="A58" s="1101"/>
      <c r="B58" s="1090"/>
      <c r="C58" s="1074"/>
      <c r="D58" s="1352"/>
      <c r="E58" s="1353"/>
      <c r="F58" s="1354"/>
      <c r="G58" s="1080"/>
      <c r="H58" s="1148" t="s">
        <v>273</v>
      </c>
      <c r="I58" s="1143"/>
      <c r="J58" s="1143"/>
      <c r="K58" s="1141"/>
      <c r="L58" s="1282"/>
      <c r="M58" s="1151"/>
      <c r="N58" s="1096"/>
      <c r="O58" s="1096"/>
    </row>
    <row r="59" spans="1:15" s="1065" customFormat="1" ht="20.100000000000001" customHeight="1">
      <c r="A59" s="1101"/>
      <c r="B59" s="1090"/>
      <c r="C59" s="1074"/>
      <c r="D59" s="1352" t="s">
        <v>2258</v>
      </c>
      <c r="E59" s="1353"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59" s="1354" t="str">
        <f>IF('Перечень тарифов'!J31="","наименование отсутствует","" &amp; 'Перечень тарифов'!J31 &amp; "")</f>
        <v>Тариф на теплоноситель, поставляемый потребителям</v>
      </c>
      <c r="G59" s="1104"/>
      <c r="H59" s="1163" t="s">
        <v>1668</v>
      </c>
      <c r="I59" s="1161" t="s">
        <v>1669</v>
      </c>
      <c r="J59" s="1166">
        <v>0</v>
      </c>
      <c r="K59" s="1104" t="s">
        <v>448</v>
      </c>
      <c r="L59" s="1282"/>
      <c r="M59" s="1151"/>
      <c r="N59" s="1096"/>
      <c r="O59" s="1096"/>
    </row>
    <row r="60" spans="1:15" s="1065" customFormat="1" ht="20.100000000000001" customHeight="1">
      <c r="A60" s="1101"/>
      <c r="B60" s="1090"/>
      <c r="C60" s="1074"/>
      <c r="D60" s="1352"/>
      <c r="E60" s="1353"/>
      <c r="F60" s="1354"/>
      <c r="G60" s="1080"/>
      <c r="H60" s="1148" t="s">
        <v>273</v>
      </c>
      <c r="I60" s="1143"/>
      <c r="J60" s="1143"/>
      <c r="K60" s="1141"/>
      <c r="L60" s="1282"/>
      <c r="M60" s="1151"/>
      <c r="N60" s="1096"/>
      <c r="O60" s="1096"/>
    </row>
    <row r="61" spans="1:15" s="1065" customFormat="1" ht="18.95" customHeight="1">
      <c r="A61" s="1101"/>
      <c r="B61" s="1090"/>
      <c r="C61" s="1074"/>
      <c r="D61" s="1352" t="s">
        <v>2263</v>
      </c>
      <c r="E61" s="1353" t="str">
        <f>IF('Перечень тарифов'!E36="","наименование отсутствует","" &amp; 'Перечень тарифов'!E36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61" s="1354" t="str">
        <f>IF('Перечень тарифов'!J36="","наименование отсутствует","" &amp; 'Перечень тарифов'!J36 &amp; "")</f>
        <v>Тариф на горячую воду в открытой системе теплоснабжения (горячего водоснабжения), поставляемую ООО «Шахтинская ГТЭС» потребителям, другим теплоснабжающим организациям города Шахты</v>
      </c>
      <c r="G61" s="1104"/>
      <c r="H61" s="1163" t="s">
        <v>1668</v>
      </c>
      <c r="I61" s="1161" t="s">
        <v>1669</v>
      </c>
      <c r="J61" s="1166">
        <v>0</v>
      </c>
      <c r="K61" s="1104" t="s">
        <v>448</v>
      </c>
      <c r="L61" s="1282"/>
      <c r="M61" s="1151"/>
      <c r="N61" s="1096"/>
      <c r="O61" s="1096"/>
    </row>
    <row r="62" spans="1:15" s="1065" customFormat="1" ht="15" customHeight="1">
      <c r="A62" s="1101"/>
      <c r="B62" s="1090"/>
      <c r="C62" s="1074"/>
      <c r="D62" s="1352"/>
      <c r="E62" s="1353"/>
      <c r="F62" s="1354"/>
      <c r="G62" s="1080"/>
      <c r="H62" s="1148" t="s">
        <v>273</v>
      </c>
      <c r="I62" s="1143"/>
      <c r="J62" s="1143"/>
      <c r="K62" s="1141"/>
      <c r="L62" s="1283"/>
      <c r="M62" s="1151"/>
      <c r="N62" s="1096"/>
      <c r="O62" s="1096"/>
    </row>
    <row r="63" spans="1:15" s="1088" customFormat="1" ht="3" customHeight="1">
      <c r="A63" s="1101"/>
      <c r="D63" s="1155"/>
      <c r="E63" s="1155"/>
      <c r="F63" s="1155"/>
      <c r="G63" s="1155"/>
      <c r="H63" s="1155"/>
      <c r="I63" s="1155"/>
      <c r="J63" s="1155"/>
      <c r="K63" s="1155"/>
      <c r="L63" s="1155"/>
      <c r="N63" s="1139"/>
      <c r="O63" s="1139"/>
    </row>
    <row r="64" spans="1:15" ht="24.75" customHeight="1">
      <c r="D64" s="1142">
        <v>1</v>
      </c>
      <c r="E64" s="1275" t="s">
        <v>709</v>
      </c>
      <c r="F64" s="1275"/>
      <c r="G64" s="1275"/>
      <c r="H64" s="1275"/>
      <c r="I64" s="1275"/>
      <c r="J64" s="1275"/>
      <c r="K64" s="1275"/>
      <c r="L64" s="1275"/>
    </row>
  </sheetData>
  <sheetProtection password="FA9C" sheet="1" objects="1" scenarios="1" formatColumns="0" formatRows="0"/>
  <mergeCells count="93">
    <mergeCell ref="D5:K5"/>
    <mergeCell ref="F7:K7"/>
    <mergeCell ref="F8:K8"/>
    <mergeCell ref="D10:K10"/>
    <mergeCell ref="L10:L12"/>
    <mergeCell ref="D11:D12"/>
    <mergeCell ref="E11:E12"/>
    <mergeCell ref="F11:F12"/>
    <mergeCell ref="G11:I11"/>
    <mergeCell ref="J11:J12"/>
    <mergeCell ref="E25:K25"/>
    <mergeCell ref="K11:K12"/>
    <mergeCell ref="G12:H12"/>
    <mergeCell ref="G13:H13"/>
    <mergeCell ref="E14:K14"/>
    <mergeCell ref="G15:H15"/>
    <mergeCell ref="E16:K16"/>
    <mergeCell ref="C17:C18"/>
    <mergeCell ref="D17:D18"/>
    <mergeCell ref="E17:E18"/>
    <mergeCell ref="F17:F18"/>
    <mergeCell ref="L17:L24"/>
    <mergeCell ref="D19:D20"/>
    <mergeCell ref="E19:E20"/>
    <mergeCell ref="F19:F20"/>
    <mergeCell ref="D21:D22"/>
    <mergeCell ref="E21:E22"/>
    <mergeCell ref="F21:F22"/>
    <mergeCell ref="D23:D24"/>
    <mergeCell ref="E23:E24"/>
    <mergeCell ref="F23:F24"/>
    <mergeCell ref="G26:H26"/>
    <mergeCell ref="E27:K27"/>
    <mergeCell ref="C28:C29"/>
    <mergeCell ref="D28:D29"/>
    <mergeCell ref="E28:E29"/>
    <mergeCell ref="F28:F29"/>
    <mergeCell ref="L46:L53"/>
    <mergeCell ref="L28:L35"/>
    <mergeCell ref="E36:K36"/>
    <mergeCell ref="C37:C38"/>
    <mergeCell ref="D37:D38"/>
    <mergeCell ref="E37:E38"/>
    <mergeCell ref="F37:F38"/>
    <mergeCell ref="L37:L44"/>
    <mergeCell ref="E45:K45"/>
    <mergeCell ref="C46:C47"/>
    <mergeCell ref="D46:D47"/>
    <mergeCell ref="E46:E47"/>
    <mergeCell ref="F46:F47"/>
    <mergeCell ref="D30:D31"/>
    <mergeCell ref="E30:E31"/>
    <mergeCell ref="F30:F31"/>
    <mergeCell ref="E64:L64"/>
    <mergeCell ref="E54:K54"/>
    <mergeCell ref="C55:C56"/>
    <mergeCell ref="D55:D56"/>
    <mergeCell ref="E55:E56"/>
    <mergeCell ref="F55:F56"/>
    <mergeCell ref="L55:L62"/>
    <mergeCell ref="D57:D58"/>
    <mergeCell ref="E57:E58"/>
    <mergeCell ref="F57:F58"/>
    <mergeCell ref="D61:D62"/>
    <mergeCell ref="E61:E62"/>
    <mergeCell ref="F61:F62"/>
    <mergeCell ref="D48:D49"/>
    <mergeCell ref="E48:E49"/>
    <mergeCell ref="F48:F49"/>
    <mergeCell ref="D43:D44"/>
    <mergeCell ref="E43:E44"/>
    <mergeCell ref="F43:F44"/>
    <mergeCell ref="D32:D33"/>
    <mergeCell ref="E32:E33"/>
    <mergeCell ref="F32:F33"/>
    <mergeCell ref="D41:D42"/>
    <mergeCell ref="E41:E42"/>
    <mergeCell ref="F41:F42"/>
    <mergeCell ref="D34:D35"/>
    <mergeCell ref="E34:E35"/>
    <mergeCell ref="F34:F35"/>
    <mergeCell ref="D39:D40"/>
    <mergeCell ref="E39:E40"/>
    <mergeCell ref="F39:F40"/>
    <mergeCell ref="D50:D51"/>
    <mergeCell ref="E50:E51"/>
    <mergeCell ref="F50:F51"/>
    <mergeCell ref="D59:D60"/>
    <mergeCell ref="E59:E60"/>
    <mergeCell ref="F59:F60"/>
    <mergeCell ref="D52:D53"/>
    <mergeCell ref="E52:E53"/>
    <mergeCell ref="F52:F53"/>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37 L46 L16:L17 L28 L5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6:I46 H17:I17 H28:I28 H37:I37 H55:I55 H19:I19 H30:I30 H39:I39 H48:I48 H57:I57 H21:I21 H32:I32 H41:I41 H50:I50 H59:I59 H23:I23 H34:I34 H43:I43 H52:I52 H61:I61"/>
    <dataValidation type="list" allowBlank="1" showInputMessage="1" showErrorMessage="1" errorTitle="Ошибка" error="Выберите значение из списка" prompt="Выберите значение из списка" sqref="J17 J19 J21 J23">
      <formula1>kind_of_control_method</formula1>
    </dataValidation>
    <dataValidation type="decimal" allowBlank="1" showErrorMessage="1" errorTitle="Ошибка" error="Допускается ввод только действительных чисел!" sqref="J37 J46 J28 J55 J30 J39 J48 J57 J32 J41 J50 J59 J34 J43 J52 J61">
      <formula1>-9.99999999999999E+23</formula1>
      <formula2>9.99999999999999E+23</formula2>
    </dataValidation>
  </dataValidations>
  <hyperlinks>
    <hyperlink ref="K26" location="'Форма 4.10.1'!$K$26" tooltip="Кликните по гиперссылке, чтобы перейти по гиперссылке или отредактировать её" display="https://portal.eias.ru/Portal/DownloadPage.aspx?type=12&amp;guid=04a8273e-49ad-45b7-9858-19837f781762"/>
    <hyperlink ref="K15" location="'Форма 4.10.1'!$K$15" tooltip="Кликните по гиперссылке, чтобы перейти по гиперссылке или отредактировать её" display="https://portal.eias.ru/Portal/DownloadPage.aspx?type=12&amp;guid=ff75bcc9-9181-4629-bc3f-41ad8d220fb5"/>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459</v>
      </c>
      <c r="E5" s="1373"/>
      <c r="F5" s="1373"/>
      <c r="G5" s="1373"/>
      <c r="H5" s="1373"/>
      <c r="I5" s="1373"/>
      <c r="J5" s="1373"/>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444</v>
      </c>
      <c r="E8" s="1375"/>
      <c r="F8" s="1375"/>
      <c r="G8" s="1375"/>
      <c r="H8" s="1375"/>
      <c r="I8" s="1375"/>
      <c r="J8" s="1375"/>
      <c r="K8" s="1375" t="s">
        <v>445</v>
      </c>
    </row>
    <row r="9" spans="1:14">
      <c r="D9" s="1375" t="s">
        <v>90</v>
      </c>
      <c r="E9" s="1375" t="s">
        <v>461</v>
      </c>
      <c r="F9" s="1375"/>
      <c r="G9" s="1375" t="s">
        <v>462</v>
      </c>
      <c r="H9" s="1375"/>
      <c r="I9" s="1375"/>
      <c r="J9" s="1375"/>
      <c r="K9" s="1375"/>
    </row>
    <row r="10" spans="1:14" ht="22.5">
      <c r="D10" s="1375"/>
      <c r="E10" s="131" t="s">
        <v>463</v>
      </c>
      <c r="F10" s="131" t="s">
        <v>397</v>
      </c>
      <c r="G10" s="131" t="s">
        <v>397</v>
      </c>
      <c r="H10" s="131" t="s">
        <v>463</v>
      </c>
      <c r="I10" s="131" t="s">
        <v>464</v>
      </c>
      <c r="J10" s="131" t="s">
        <v>446</v>
      </c>
      <c r="K10" s="1375"/>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1"/>
      <c r="J12" s="1031"/>
      <c r="K12" s="1281" t="s">
        <v>465</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3"/>
    </row>
    <row r="14" spans="1:14" ht="3" customHeight="1">
      <c r="A14" s="125"/>
      <c r="B14" s="125"/>
      <c r="C14" s="125"/>
    </row>
    <row r="15" spans="1:14" ht="27.75" customHeight="1">
      <c r="E15" s="1374" t="s">
        <v>571</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9" t="s">
        <v>312</v>
      </c>
      <c r="E7" s="1241"/>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76" t="s">
        <v>313</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3" t="s">
        <v>53</v>
      </c>
      <c r="E7" s="1373"/>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54</v>
      </c>
      <c r="C2" s="1377"/>
      <c r="D2" s="1377"/>
      <c r="E2" s="410"/>
    </row>
    <row r="3" spans="2:5" ht="3" customHeight="1"/>
    <row r="4" spans="2:5" ht="21.75" customHeight="1" thickBot="1">
      <c r="B4" s="1202" t="s">
        <v>1</v>
      </c>
      <c r="C4" s="1202" t="s">
        <v>89</v>
      </c>
      <c r="D4" s="1202" t="s">
        <v>70</v>
      </c>
    </row>
    <row r="5" spans="2:5" ht="12" thickTop="1"/>
  </sheetData>
  <sheetProtection algorithmName="SHA-512" hashValue="a5axUqP/MJvp6nvk01+57CbgkvG9liG4Xnc21DAY0llALNHWWdC4vIjspMMkz9JSU+opwwnK16d5xqGTLhVujg==" saltValue="8gvQlzt39SFyw+y3vdlBdA=="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5">
        <v>1</v>
      </c>
      <c r="E9" s="1400"/>
      <c r="F9" s="1402"/>
      <c r="G9" s="1407" t="s">
        <v>83</v>
      </c>
      <c r="H9" s="1245"/>
      <c r="I9" s="1245">
        <v>1</v>
      </c>
      <c r="J9" s="1395"/>
      <c r="K9" s="1291" t="s">
        <v>83</v>
      </c>
      <c r="L9" s="1258"/>
      <c r="M9" s="1258" t="s">
        <v>91</v>
      </c>
      <c r="N9" s="1398"/>
      <c r="O9" s="1291" t="s">
        <v>83</v>
      </c>
      <c r="P9" s="1258"/>
      <c r="Q9" s="1258" t="s">
        <v>91</v>
      </c>
      <c r="R9" s="1399"/>
      <c r="S9" s="1291" t="s">
        <v>83</v>
      </c>
      <c r="T9" s="1028"/>
      <c r="U9" s="1028" t="s">
        <v>91</v>
      </c>
      <c r="V9" s="1193"/>
      <c r="W9" s="288"/>
    </row>
    <row r="10" spans="1:23" s="701" customFormat="1" ht="17.100000000000001" customHeight="1">
      <c r="A10" s="197"/>
      <c r="C10" s="152"/>
      <c r="D10" s="1245"/>
      <c r="E10" s="1400"/>
      <c r="F10" s="1402"/>
      <c r="G10" s="1407"/>
      <c r="H10" s="1245"/>
      <c r="I10" s="1245"/>
      <c r="J10" s="1395"/>
      <c r="K10" s="1291"/>
      <c r="L10" s="1258"/>
      <c r="M10" s="1258"/>
      <c r="N10" s="1398"/>
      <c r="O10" s="1291"/>
      <c r="P10" s="1258"/>
      <c r="Q10" s="1258"/>
      <c r="R10" s="1399"/>
      <c r="S10" s="1291"/>
      <c r="T10" s="1030"/>
      <c r="U10" s="706"/>
      <c r="V10" s="707" t="s">
        <v>629</v>
      </c>
      <c r="W10" s="708"/>
    </row>
    <row r="11" spans="1:23" s="96" customFormat="1" ht="17.100000000000001" customHeight="1">
      <c r="A11" s="197"/>
      <c r="C11" s="152"/>
      <c r="D11" s="1246"/>
      <c r="E11" s="1401"/>
      <c r="F11" s="1403"/>
      <c r="G11" s="1246"/>
      <c r="H11" s="1246"/>
      <c r="I11" s="1246"/>
      <c r="J11" s="1396"/>
      <c r="K11" s="1246"/>
      <c r="L11" s="1246"/>
      <c r="M11" s="1246"/>
      <c r="N11" s="1399"/>
      <c r="O11" s="1246"/>
      <c r="P11" s="1029"/>
      <c r="Q11" s="706"/>
      <c r="R11" s="707" t="s">
        <v>628</v>
      </c>
      <c r="S11" s="703"/>
      <c r="T11" s="703"/>
      <c r="U11" s="703"/>
      <c r="V11" s="703"/>
      <c r="W11" s="708"/>
    </row>
    <row r="12" spans="1:23" s="96" customFormat="1" ht="17.100000000000001" customHeight="1">
      <c r="A12" s="197"/>
      <c r="C12" s="152"/>
      <c r="D12" s="1246"/>
      <c r="E12" s="1401"/>
      <c r="F12" s="1403"/>
      <c r="G12" s="1246"/>
      <c r="H12" s="1246"/>
      <c r="I12" s="1246"/>
      <c r="J12" s="1396"/>
      <c r="K12" s="1246"/>
      <c r="L12" s="706"/>
      <c r="M12" s="707"/>
      <c r="N12" s="707" t="s">
        <v>409</v>
      </c>
      <c r="O12" s="707"/>
      <c r="P12" s="707"/>
      <c r="Q12" s="707"/>
      <c r="R12" s="707"/>
      <c r="S12" s="703"/>
      <c r="T12" s="703"/>
      <c r="U12" s="703"/>
      <c r="V12" s="703"/>
      <c r="W12" s="708"/>
    </row>
    <row r="13" spans="1:23" s="96" customFormat="1" ht="17.25" customHeight="1">
      <c r="A13" s="197"/>
      <c r="C13" s="152"/>
      <c r="D13" s="1246"/>
      <c r="E13" s="1401"/>
      <c r="F13" s="1403"/>
      <c r="G13" s="1246"/>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94"/>
      <c r="E15" s="1404"/>
      <c r="F15" s="1406"/>
      <c r="G15" s="1408"/>
      <c r="H15" s="1245"/>
      <c r="I15" s="1245">
        <v>1</v>
      </c>
      <c r="J15" s="1395"/>
      <c r="K15" s="1291" t="s">
        <v>83</v>
      </c>
      <c r="L15" s="1258"/>
      <c r="M15" s="1258" t="s">
        <v>91</v>
      </c>
      <c r="N15" s="1398"/>
      <c r="O15" s="1291" t="s">
        <v>83</v>
      </c>
      <c r="P15" s="1258"/>
      <c r="Q15" s="1258" t="s">
        <v>91</v>
      </c>
      <c r="R15" s="1399"/>
      <c r="S15" s="1291" t="s">
        <v>83</v>
      </c>
      <c r="T15" s="1028"/>
      <c r="U15" s="1028" t="s">
        <v>91</v>
      </c>
      <c r="V15" s="1193"/>
      <c r="W15" s="288"/>
    </row>
    <row r="16" spans="1:23" s="704" customFormat="1" ht="16.5" customHeight="1">
      <c r="A16" s="710"/>
      <c r="B16" s="705"/>
      <c r="C16" s="709"/>
      <c r="D16" s="1394"/>
      <c r="E16" s="1404"/>
      <c r="F16" s="1406"/>
      <c r="G16" s="1408"/>
      <c r="H16" s="1245"/>
      <c r="I16" s="1245"/>
      <c r="J16" s="1395"/>
      <c r="K16" s="1291"/>
      <c r="L16" s="1258"/>
      <c r="M16" s="1258"/>
      <c r="N16" s="1398"/>
      <c r="O16" s="1291"/>
      <c r="P16" s="1258"/>
      <c r="Q16" s="1258"/>
      <c r="R16" s="1399"/>
      <c r="S16" s="1291"/>
      <c r="T16" s="1030"/>
      <c r="U16" s="706"/>
      <c r="V16" s="707" t="s">
        <v>629</v>
      </c>
      <c r="W16" s="708"/>
    </row>
    <row r="17" spans="1:43" ht="17.100000000000001" customHeight="1">
      <c r="A17" s="197"/>
      <c r="B17" s="96"/>
      <c r="C17" s="152"/>
      <c r="D17" s="1394"/>
      <c r="E17" s="1404"/>
      <c r="F17" s="1406"/>
      <c r="G17" s="1408"/>
      <c r="H17" s="1245"/>
      <c r="I17" s="1245"/>
      <c r="J17" s="1396"/>
      <c r="K17" s="1291"/>
      <c r="L17" s="1258"/>
      <c r="M17" s="1258"/>
      <c r="N17" s="1399"/>
      <c r="O17" s="1291"/>
      <c r="P17" s="1029"/>
      <c r="Q17" s="706"/>
      <c r="R17" s="707" t="s">
        <v>628</v>
      </c>
      <c r="S17" s="703"/>
      <c r="T17" s="703"/>
      <c r="U17" s="703"/>
      <c r="V17" s="703"/>
      <c r="W17" s="708"/>
    </row>
    <row r="18" spans="1:43" ht="17.100000000000001" customHeight="1">
      <c r="A18" s="197"/>
      <c r="B18" s="96"/>
      <c r="C18" s="152"/>
      <c r="D18" s="1394"/>
      <c r="E18" s="1404"/>
      <c r="F18" s="1406"/>
      <c r="G18" s="1408"/>
      <c r="H18" s="1245"/>
      <c r="I18" s="1245"/>
      <c r="J18" s="1396"/>
      <c r="K18" s="1291"/>
      <c r="L18" s="706"/>
      <c r="M18" s="707"/>
      <c r="N18" s="707" t="s">
        <v>409</v>
      </c>
      <c r="O18" s="707"/>
      <c r="P18" s="707"/>
      <c r="Q18" s="707"/>
      <c r="R18" s="707"/>
      <c r="S18" s="703"/>
      <c r="T18" s="703"/>
      <c r="U18" s="703"/>
      <c r="V18" s="703"/>
      <c r="W18" s="708"/>
    </row>
    <row r="19" spans="1:43" ht="17.100000000000001" customHeight="1">
      <c r="A19" s="197"/>
      <c r="B19" s="96"/>
      <c r="C19" s="152"/>
      <c r="D19" s="1394"/>
      <c r="E19" s="1404"/>
      <c r="F19" s="1406"/>
      <c r="G19" s="1408"/>
      <c r="H19" s="706"/>
      <c r="I19" s="707"/>
      <c r="J19" s="707"/>
      <c r="K19" s="707"/>
      <c r="L19" s="707"/>
      <c r="M19" s="707"/>
      <c r="N19" s="707"/>
      <c r="O19" s="707"/>
      <c r="P19" s="707"/>
      <c r="Q19" s="707"/>
      <c r="R19" s="707"/>
      <c r="S19" s="703"/>
      <c r="T19" s="703"/>
      <c r="U19" s="703"/>
      <c r="V19" s="703"/>
      <c r="W19" s="708"/>
    </row>
    <row r="20" spans="1:43" ht="17.100000000000001" customHeight="1">
      <c r="A20" s="198"/>
    </row>
    <row r="21" spans="1:43" s="34" customFormat="1" ht="17.100000000000001" customHeight="1">
      <c r="A21" s="34" t="s">
        <v>12</v>
      </c>
      <c r="C21" s="34" t="s">
        <v>91</v>
      </c>
    </row>
    <row r="27" spans="1:43" ht="17.100000000000001" customHeight="1">
      <c r="O27" s="1397" t="s">
        <v>296</v>
      </c>
      <c r="P27" s="1397"/>
      <c r="Q27" s="1397"/>
      <c r="R27" s="1332" t="s">
        <v>268</v>
      </c>
      <c r="S27" s="1332"/>
      <c r="T27" s="1332"/>
      <c r="U27" s="1309" t="s">
        <v>338</v>
      </c>
      <c r="W27" s="1409"/>
    </row>
    <row r="28" spans="1:43" ht="17.100000000000001" customHeight="1">
      <c r="O28" s="1331" t="s">
        <v>577</v>
      </c>
      <c r="P28" s="1331" t="s">
        <v>269</v>
      </c>
      <c r="Q28" s="1331"/>
      <c r="R28" s="1332"/>
      <c r="S28" s="1332"/>
      <c r="T28" s="1332"/>
      <c r="U28" s="1309"/>
      <c r="W28" s="1409"/>
    </row>
    <row r="29" spans="1:43" ht="37.5" customHeight="1">
      <c r="O29" s="1331"/>
      <c r="P29" s="98" t="s">
        <v>578</v>
      </c>
      <c r="Q29" s="98" t="s">
        <v>6</v>
      </c>
      <c r="R29" s="99" t="s">
        <v>272</v>
      </c>
      <c r="S29" s="1333" t="s">
        <v>271</v>
      </c>
      <c r="T29" s="1333"/>
      <c r="U29" s="1309"/>
      <c r="W29" s="1409"/>
    </row>
    <row r="30" spans="1:43" ht="17.100000000000001" customHeight="1">
      <c r="G30" s="150"/>
      <c r="H30" s="150"/>
      <c r="I30" s="150"/>
      <c r="J30" s="150"/>
      <c r="K30" s="150"/>
      <c r="L30" s="116"/>
      <c r="M30" s="404" t="s">
        <v>181</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43" s="492" customFormat="1" ht="22.5">
      <c r="A31" s="1284">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5"/>
      <c r="W31" s="1385"/>
      <c r="X31" s="1385"/>
      <c r="Y31" s="1385"/>
      <c r="Z31" s="1385"/>
      <c r="AA31" s="1385"/>
      <c r="AB31" s="1385"/>
      <c r="AC31" s="1386"/>
      <c r="AD31" s="1125" t="s">
        <v>717</v>
      </c>
      <c r="AE31" s="553"/>
      <c r="AF31" s="557"/>
      <c r="AG31" s="557" t="str">
        <f t="shared" ref="AG31:AG44" si="0">IF(M31="","",M31 )</f>
        <v>Наименование тарифа</v>
      </c>
      <c r="AH31" s="557"/>
      <c r="AI31" s="557"/>
      <c r="AJ31" s="557"/>
      <c r="AK31" s="553"/>
      <c r="AL31" s="553"/>
      <c r="AM31" s="553"/>
      <c r="AN31" s="553"/>
      <c r="AO31" s="553"/>
      <c r="AP31" s="553"/>
      <c r="AQ31" s="553"/>
    </row>
    <row r="32" spans="1:43" s="492" customFormat="1" ht="22.5">
      <c r="A32" s="1284"/>
      <c r="B32" s="1284">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5"/>
      <c r="W32" s="1385"/>
      <c r="X32" s="1385"/>
      <c r="Y32" s="1385"/>
      <c r="Z32" s="1385"/>
      <c r="AA32" s="1385"/>
      <c r="AB32" s="1385"/>
      <c r="AC32" s="1386"/>
      <c r="AD32" s="1125" t="s">
        <v>458</v>
      </c>
      <c r="AE32" s="553"/>
      <c r="AF32" s="557"/>
      <c r="AG32" s="557" t="str">
        <f t="shared" si="0"/>
        <v>Территория действия тарифа</v>
      </c>
      <c r="AH32" s="557"/>
      <c r="AI32" s="557"/>
      <c r="AJ32" s="557"/>
      <c r="AK32" s="553"/>
      <c r="AL32" s="553"/>
      <c r="AM32" s="553"/>
      <c r="AN32" s="553"/>
      <c r="AO32" s="553"/>
      <c r="AP32" s="553"/>
      <c r="AQ32" s="553"/>
    </row>
    <row r="33" spans="1:43" s="492" customFormat="1" ht="22.5">
      <c r="A33" s="1284"/>
      <c r="B33" s="1284"/>
      <c r="C33" s="1284">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5"/>
      <c r="W33" s="1385"/>
      <c r="X33" s="1385"/>
      <c r="Y33" s="1385"/>
      <c r="Z33" s="1385"/>
      <c r="AA33" s="1385"/>
      <c r="AB33" s="1385"/>
      <c r="AC33" s="1386"/>
      <c r="AD33" s="1125" t="s">
        <v>599</v>
      </c>
      <c r="AE33" s="553"/>
      <c r="AF33" s="557"/>
      <c r="AG33" s="557" t="str">
        <f t="shared" si="0"/>
        <v xml:space="preserve">Наименование системы теплоснабжения </v>
      </c>
      <c r="AH33" s="557"/>
      <c r="AI33" s="557"/>
      <c r="AJ33" s="557"/>
      <c r="AK33" s="553"/>
      <c r="AL33" s="553"/>
      <c r="AM33" s="553"/>
      <c r="AN33" s="553"/>
      <c r="AO33" s="553"/>
      <c r="AP33" s="553"/>
      <c r="AQ33" s="553"/>
    </row>
    <row r="34" spans="1:43" s="492" customFormat="1" ht="22.5">
      <c r="A34" s="1284"/>
      <c r="B34" s="1284"/>
      <c r="C34" s="1284"/>
      <c r="D34" s="1284">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5"/>
      <c r="W34" s="1385"/>
      <c r="X34" s="1385"/>
      <c r="Y34" s="1385"/>
      <c r="Z34" s="1385"/>
      <c r="AA34" s="1385"/>
      <c r="AB34" s="1385"/>
      <c r="AC34" s="1386"/>
      <c r="AD34" s="1125" t="s">
        <v>600</v>
      </c>
      <c r="AE34" s="553"/>
      <c r="AF34" s="557"/>
      <c r="AG34" s="557" t="str">
        <f t="shared" si="0"/>
        <v xml:space="preserve">Источник тепловой энергии  </v>
      </c>
      <c r="AH34" s="557"/>
      <c r="AI34" s="557"/>
      <c r="AJ34" s="557"/>
      <c r="AK34" s="553"/>
      <c r="AL34" s="553"/>
      <c r="AM34" s="553"/>
      <c r="AN34" s="553"/>
      <c r="AO34" s="553"/>
      <c r="AP34" s="553"/>
      <c r="AQ34" s="553"/>
    </row>
    <row r="35" spans="1:43" s="492" customFormat="1" ht="78.75">
      <c r="A35" s="1284"/>
      <c r="B35" s="1284"/>
      <c r="C35" s="1284"/>
      <c r="D35" s="1284"/>
      <c r="E35" s="1284">
        <v>1</v>
      </c>
      <c r="F35" s="796"/>
      <c r="G35" s="796"/>
      <c r="H35" s="794">
        <v>1</v>
      </c>
      <c r="I35" s="1284">
        <v>1</v>
      </c>
      <c r="J35" s="796"/>
      <c r="K35" s="801"/>
      <c r="L35" s="561" t="str">
        <f>mergeValue(A35) &amp;"."&amp; mergeValue(B35)&amp;"."&amp; mergeValue(C35)&amp;"."&amp; mergeValue(D35)&amp;"."&amp; mergeValue(E35)</f>
        <v>1.1.1.1.1</v>
      </c>
      <c r="M35" s="523" t="s">
        <v>8</v>
      </c>
      <c r="N35" s="614"/>
      <c r="O35" s="1286"/>
      <c r="P35" s="1287"/>
      <c r="Q35" s="1287"/>
      <c r="R35" s="1287"/>
      <c r="S35" s="1287"/>
      <c r="T35" s="1287"/>
      <c r="U35" s="1287"/>
      <c r="V35" s="1287"/>
      <c r="W35" s="1287"/>
      <c r="X35" s="1287"/>
      <c r="Y35" s="1287"/>
      <c r="Z35" s="1287"/>
      <c r="AA35" s="1287"/>
      <c r="AB35" s="1287"/>
      <c r="AC35" s="1288"/>
      <c r="AD35" s="1125" t="s">
        <v>718</v>
      </c>
      <c r="AE35" s="553"/>
      <c r="AF35" s="557"/>
      <c r="AG35" s="557" t="str">
        <f t="shared" si="0"/>
        <v>Схема подключения теплопотребляющей установки к коллектору источника тепловой энергии</v>
      </c>
      <c r="AH35" s="557"/>
      <c r="AI35" s="557"/>
      <c r="AJ35" s="557"/>
      <c r="AK35" s="553"/>
      <c r="AL35" s="553"/>
      <c r="AM35" s="553"/>
      <c r="AN35" s="553"/>
      <c r="AO35" s="553"/>
      <c r="AP35" s="553"/>
      <c r="AQ35" s="553"/>
    </row>
    <row r="36" spans="1:43" s="492" customFormat="1" ht="33.75">
      <c r="A36" s="1284"/>
      <c r="B36" s="1284"/>
      <c r="C36" s="1284"/>
      <c r="D36" s="1284"/>
      <c r="E36" s="1284"/>
      <c r="F36" s="1284">
        <v>1</v>
      </c>
      <c r="G36" s="794"/>
      <c r="H36" s="794"/>
      <c r="I36" s="1284"/>
      <c r="J36" s="1284">
        <v>1</v>
      </c>
      <c r="K36" s="802"/>
      <c r="L36" s="561" t="str">
        <f>mergeValue(A36) &amp;"."&amp; mergeValue(B36)&amp;"."&amp; mergeValue(C36)&amp;"."&amp; mergeValue(D36)&amp;"."&amp; mergeValue(E36)&amp;"."&amp; mergeValue(F36)</f>
        <v>1.1.1.1.1.1</v>
      </c>
      <c r="M36" s="524" t="s">
        <v>9</v>
      </c>
      <c r="N36" s="614"/>
      <c r="O36" s="1286"/>
      <c r="P36" s="1287"/>
      <c r="Q36" s="1287"/>
      <c r="R36" s="1287"/>
      <c r="S36" s="1287"/>
      <c r="T36" s="1287"/>
      <c r="U36" s="1287"/>
      <c r="V36" s="1287"/>
      <c r="W36" s="1287"/>
      <c r="X36" s="1287"/>
      <c r="Y36" s="1287"/>
      <c r="Z36" s="1287"/>
      <c r="AA36" s="1287"/>
      <c r="AB36" s="1287"/>
      <c r="AC36" s="1288"/>
      <c r="AD36" s="1125" t="s">
        <v>719</v>
      </c>
      <c r="AE36" s="553"/>
      <c r="AF36" s="557"/>
      <c r="AG36" s="557" t="str">
        <f t="shared" si="0"/>
        <v>Группа потребителей</v>
      </c>
      <c r="AH36" s="557"/>
      <c r="AI36" s="557"/>
      <c r="AJ36" s="557"/>
      <c r="AK36" s="553"/>
      <c r="AL36" s="553"/>
      <c r="AM36" s="553"/>
      <c r="AN36" s="553"/>
      <c r="AO36" s="553"/>
      <c r="AP36" s="553"/>
      <c r="AQ36" s="553"/>
    </row>
    <row r="37" spans="1:43" s="492" customFormat="1" ht="122.1" customHeight="1">
      <c r="A37" s="1284"/>
      <c r="B37" s="1284"/>
      <c r="C37" s="1284"/>
      <c r="D37" s="1284"/>
      <c r="E37" s="1284"/>
      <c r="F37" s="1284"/>
      <c r="G37" s="794">
        <v>1</v>
      </c>
      <c r="H37" s="794"/>
      <c r="I37" s="1284"/>
      <c r="J37" s="1284"/>
      <c r="K37" s="802">
        <v>1</v>
      </c>
      <c r="L37" s="561" t="str">
        <f>mergeValue(A37) &amp;"."&amp; mergeValue(B37)&amp;"."&amp; mergeValue(C37)&amp;"."&amp; mergeValue(D37)&amp;"."&amp; mergeValue(E37)&amp;"."&amp; mergeValue(F37)&amp;"."&amp; mergeValue(G37)</f>
        <v>1.1.1.1.1.1.1</v>
      </c>
      <c r="M37" s="1010"/>
      <c r="N37" s="614"/>
      <c r="O37" s="648"/>
      <c r="P37" s="531"/>
      <c r="Q37" s="1034"/>
      <c r="R37" s="1290"/>
      <c r="S37" s="1291" t="s">
        <v>82</v>
      </c>
      <c r="T37" s="1290"/>
      <c r="U37" s="1291" t="s">
        <v>82</v>
      </c>
      <c r="V37" s="648"/>
      <c r="W37" s="725"/>
      <c r="X37" s="1034"/>
      <c r="Y37" s="1290"/>
      <c r="Z37" s="1291" t="s">
        <v>82</v>
      </c>
      <c r="AA37" s="1290"/>
      <c r="AB37" s="1291" t="s">
        <v>83</v>
      </c>
      <c r="AC37" s="531"/>
      <c r="AD37" s="1281" t="s">
        <v>720</v>
      </c>
      <c r="AE37" s="553" t="str">
        <f>strCheckDate(O38:AC38)</f>
        <v/>
      </c>
      <c r="AF37" s="557"/>
      <c r="AG37" s="557" t="str">
        <f t="shared" si="0"/>
        <v/>
      </c>
      <c r="AH37" s="557"/>
      <c r="AI37" s="557"/>
      <c r="AJ37" s="557"/>
      <c r="AK37" s="553"/>
      <c r="AL37" s="553"/>
      <c r="AM37" s="553"/>
      <c r="AN37" s="553"/>
      <c r="AO37" s="553"/>
      <c r="AP37" s="553"/>
      <c r="AQ37" s="553"/>
    </row>
    <row r="38" spans="1:43" s="492" customFormat="1" ht="14.25" hidden="1" customHeight="1">
      <c r="A38" s="1284"/>
      <c r="B38" s="1284"/>
      <c r="C38" s="1284"/>
      <c r="D38" s="1284"/>
      <c r="E38" s="1284"/>
      <c r="F38" s="1284"/>
      <c r="G38" s="794"/>
      <c r="H38" s="794"/>
      <c r="I38" s="1284"/>
      <c r="J38" s="1284"/>
      <c r="K38" s="802"/>
      <c r="L38" s="568"/>
      <c r="M38" s="614"/>
      <c r="N38" s="614"/>
      <c r="O38" s="531"/>
      <c r="P38" s="531"/>
      <c r="Q38" s="552" t="str">
        <f>R37 &amp; "-" &amp; T37</f>
        <v>-</v>
      </c>
      <c r="R38" s="1290"/>
      <c r="S38" s="1291"/>
      <c r="T38" s="1290"/>
      <c r="U38" s="1291"/>
      <c r="V38" s="725"/>
      <c r="W38" s="725"/>
      <c r="X38" s="731" t="str">
        <f>Y37 &amp; "-" &amp; AA37</f>
        <v>-</v>
      </c>
      <c r="Y38" s="1290"/>
      <c r="Z38" s="1291"/>
      <c r="AA38" s="1290"/>
      <c r="AB38" s="1291"/>
      <c r="AC38" s="531"/>
      <c r="AD38" s="1282"/>
      <c r="AE38" s="553"/>
      <c r="AF38" s="557"/>
      <c r="AG38" s="557" t="str">
        <f t="shared" si="0"/>
        <v/>
      </c>
      <c r="AH38" s="557"/>
      <c r="AI38" s="557"/>
      <c r="AJ38" s="557"/>
      <c r="AK38" s="553"/>
      <c r="AL38" s="553"/>
      <c r="AM38" s="553"/>
      <c r="AN38" s="553"/>
      <c r="AO38" s="553"/>
      <c r="AP38" s="553"/>
      <c r="AQ38" s="553"/>
    </row>
    <row r="39" spans="1:43" s="492" customFormat="1" ht="15" customHeight="1">
      <c r="A39" s="1284"/>
      <c r="B39" s="1284"/>
      <c r="C39" s="1284"/>
      <c r="D39" s="1284"/>
      <c r="E39" s="1284"/>
      <c r="F39" s="1284"/>
      <c r="G39" s="796"/>
      <c r="H39" s="794"/>
      <c r="I39" s="1284"/>
      <c r="J39" s="1284"/>
      <c r="K39" s="801"/>
      <c r="L39" s="507"/>
      <c r="M39" s="526" t="s">
        <v>24</v>
      </c>
      <c r="N39" s="533"/>
      <c r="O39" s="533"/>
      <c r="P39" s="533"/>
      <c r="Q39" s="533"/>
      <c r="R39" s="533"/>
      <c r="S39" s="533"/>
      <c r="T39" s="533"/>
      <c r="U39" s="533"/>
      <c r="V39" s="953"/>
      <c r="W39" s="953"/>
      <c r="X39" s="953"/>
      <c r="Y39" s="953"/>
      <c r="Z39" s="953"/>
      <c r="AA39" s="953"/>
      <c r="AB39" s="953"/>
      <c r="AC39" s="529"/>
      <c r="AD39" s="1283"/>
      <c r="AE39" s="553"/>
      <c r="AF39" s="557"/>
      <c r="AG39" s="557" t="str">
        <f t="shared" si="0"/>
        <v>Добавить вид теплоносителя (параметры теплоносителя)</v>
      </c>
      <c r="AH39" s="557"/>
      <c r="AI39" s="557"/>
      <c r="AJ39" s="557"/>
      <c r="AK39" s="553"/>
      <c r="AL39" s="553"/>
      <c r="AM39" s="553"/>
      <c r="AN39" s="553"/>
      <c r="AO39" s="553"/>
      <c r="AP39" s="553"/>
      <c r="AQ39" s="553"/>
    </row>
    <row r="40" spans="1:43" s="492" customFormat="1" ht="15" customHeight="1">
      <c r="A40" s="1284"/>
      <c r="B40" s="1284"/>
      <c r="C40" s="1284"/>
      <c r="D40" s="1284"/>
      <c r="E40" s="1284"/>
      <c r="F40" s="796"/>
      <c r="G40" s="796"/>
      <c r="H40" s="794"/>
      <c r="I40" s="1284"/>
      <c r="J40" s="796"/>
      <c r="K40" s="801"/>
      <c r="L40" s="507"/>
      <c r="M40" s="525" t="s">
        <v>10</v>
      </c>
      <c r="N40" s="533"/>
      <c r="O40" s="533"/>
      <c r="P40" s="533"/>
      <c r="Q40" s="533"/>
      <c r="R40" s="533"/>
      <c r="S40" s="533"/>
      <c r="T40" s="533"/>
      <c r="U40" s="532"/>
      <c r="V40" s="953"/>
      <c r="W40" s="953"/>
      <c r="X40" s="953"/>
      <c r="Y40" s="953"/>
      <c r="Z40" s="953"/>
      <c r="AA40" s="953"/>
      <c r="AB40" s="952"/>
      <c r="AC40" s="533"/>
      <c r="AD40" s="633"/>
      <c r="AE40" s="553"/>
      <c r="AF40" s="557"/>
      <c r="AG40" s="557" t="str">
        <f t="shared" si="0"/>
        <v>Добавить группу потребителей</v>
      </c>
      <c r="AH40" s="557"/>
      <c r="AI40" s="557"/>
      <c r="AJ40" s="557"/>
      <c r="AK40" s="553"/>
      <c r="AL40" s="553"/>
      <c r="AM40" s="553"/>
      <c r="AN40" s="553"/>
      <c r="AO40" s="553"/>
      <c r="AP40" s="553"/>
      <c r="AQ40" s="553"/>
    </row>
    <row r="41" spans="1:43" s="492" customFormat="1" ht="15" customHeight="1">
      <c r="A41" s="1284"/>
      <c r="B41" s="1284"/>
      <c r="C41" s="1284"/>
      <c r="D41" s="1284"/>
      <c r="E41" s="800"/>
      <c r="F41" s="796"/>
      <c r="G41" s="796"/>
      <c r="H41" s="796"/>
      <c r="I41" s="792"/>
      <c r="J41" s="789"/>
      <c r="K41" s="799"/>
      <c r="L41" s="507"/>
      <c r="M41" s="520" t="s">
        <v>11</v>
      </c>
      <c r="N41" s="533"/>
      <c r="O41" s="533"/>
      <c r="P41" s="533"/>
      <c r="Q41" s="533"/>
      <c r="R41" s="533"/>
      <c r="S41" s="533"/>
      <c r="T41" s="533"/>
      <c r="U41" s="532"/>
      <c r="V41" s="953"/>
      <c r="W41" s="953"/>
      <c r="X41" s="953"/>
      <c r="Y41" s="953"/>
      <c r="Z41" s="953"/>
      <c r="AA41" s="953"/>
      <c r="AB41" s="952"/>
      <c r="AC41" s="533"/>
      <c r="AD41" s="633"/>
      <c r="AE41" s="553"/>
      <c r="AF41" s="557"/>
      <c r="AG41" s="557" t="str">
        <f t="shared" si="0"/>
        <v>Добавить схему подключения</v>
      </c>
      <c r="AH41" s="557"/>
      <c r="AI41" s="557"/>
      <c r="AJ41" s="557"/>
      <c r="AK41" s="553"/>
      <c r="AL41" s="553"/>
      <c r="AM41" s="553"/>
      <c r="AN41" s="553"/>
      <c r="AO41" s="553"/>
      <c r="AP41" s="553"/>
      <c r="AQ41" s="553"/>
    </row>
    <row r="42" spans="1:43" s="492" customFormat="1" ht="15" customHeight="1">
      <c r="A42" s="1284"/>
      <c r="B42" s="1284"/>
      <c r="C42" s="1284"/>
      <c r="D42" s="800"/>
      <c r="E42" s="800"/>
      <c r="F42" s="796"/>
      <c r="G42" s="796"/>
      <c r="H42" s="796"/>
      <c r="I42" s="792"/>
      <c r="J42" s="789"/>
      <c r="K42" s="799"/>
      <c r="L42" s="507"/>
      <c r="M42" s="519" t="s">
        <v>16</v>
      </c>
      <c r="N42" s="533"/>
      <c r="O42" s="533"/>
      <c r="P42" s="533"/>
      <c r="Q42" s="533"/>
      <c r="R42" s="533"/>
      <c r="S42" s="533"/>
      <c r="T42" s="533"/>
      <c r="U42" s="532"/>
      <c r="V42" s="953"/>
      <c r="W42" s="953"/>
      <c r="X42" s="953"/>
      <c r="Y42" s="953"/>
      <c r="Z42" s="953"/>
      <c r="AA42" s="953"/>
      <c r="AB42" s="952"/>
      <c r="AC42" s="533"/>
      <c r="AD42" s="633"/>
      <c r="AE42" s="553"/>
      <c r="AF42" s="557"/>
      <c r="AG42" s="557" t="str">
        <f t="shared" si="0"/>
        <v>Добавить источник тепловой энергии</v>
      </c>
      <c r="AH42" s="557"/>
      <c r="AI42" s="557"/>
      <c r="AJ42" s="557"/>
      <c r="AK42" s="553"/>
      <c r="AL42" s="553"/>
      <c r="AM42" s="553"/>
      <c r="AN42" s="553"/>
      <c r="AO42" s="553"/>
      <c r="AP42" s="553"/>
      <c r="AQ42" s="553"/>
    </row>
    <row r="43" spans="1:43" s="492" customFormat="1" ht="15" customHeight="1">
      <c r="A43" s="1284"/>
      <c r="B43" s="1284"/>
      <c r="C43" s="800"/>
      <c r="D43" s="800"/>
      <c r="E43" s="800"/>
      <c r="F43" s="800"/>
      <c r="G43" s="805"/>
      <c r="H43" s="792"/>
      <c r="I43" s="803"/>
      <c r="J43" s="789"/>
      <c r="K43" s="804"/>
      <c r="L43" s="507"/>
      <c r="M43" s="518" t="s">
        <v>17</v>
      </c>
      <c r="N43" s="533"/>
      <c r="O43" s="533"/>
      <c r="P43" s="533"/>
      <c r="Q43" s="533"/>
      <c r="R43" s="533"/>
      <c r="S43" s="533"/>
      <c r="T43" s="533"/>
      <c r="U43" s="532"/>
      <c r="V43" s="953"/>
      <c r="W43" s="953"/>
      <c r="X43" s="953"/>
      <c r="Y43" s="953"/>
      <c r="Z43" s="953"/>
      <c r="AA43" s="953"/>
      <c r="AB43" s="952"/>
      <c r="AC43" s="533"/>
      <c r="AD43" s="633"/>
      <c r="AE43" s="553"/>
      <c r="AF43" s="557"/>
      <c r="AG43" s="557" t="str">
        <f t="shared" si="0"/>
        <v>Добавить наименование системы теплоснабжения</v>
      </c>
      <c r="AH43" s="557"/>
      <c r="AI43" s="557"/>
      <c r="AJ43" s="557"/>
      <c r="AK43" s="553"/>
      <c r="AL43" s="553"/>
      <c r="AM43" s="553"/>
      <c r="AN43" s="553"/>
      <c r="AO43" s="553"/>
      <c r="AP43" s="553"/>
      <c r="AQ43" s="553"/>
    </row>
    <row r="44" spans="1:43" s="492" customFormat="1" ht="15" customHeight="1">
      <c r="A44" s="1284"/>
      <c r="B44" s="800"/>
      <c r="C44" s="800"/>
      <c r="D44" s="800"/>
      <c r="E44" s="800"/>
      <c r="F44" s="800"/>
      <c r="G44" s="805"/>
      <c r="H44" s="792"/>
      <c r="I44" s="792"/>
      <c r="J44" s="789"/>
      <c r="K44" s="799"/>
      <c r="L44" s="507"/>
      <c r="M44" s="527" t="s">
        <v>18</v>
      </c>
      <c r="N44" s="533"/>
      <c r="O44" s="533"/>
      <c r="P44" s="533"/>
      <c r="Q44" s="533"/>
      <c r="R44" s="533"/>
      <c r="S44" s="533"/>
      <c r="T44" s="533"/>
      <c r="U44" s="532"/>
      <c r="V44" s="953"/>
      <c r="W44" s="953"/>
      <c r="X44" s="953"/>
      <c r="Y44" s="953"/>
      <c r="Z44" s="953"/>
      <c r="AA44" s="953"/>
      <c r="AB44" s="952"/>
      <c r="AC44" s="533"/>
      <c r="AD44" s="633"/>
      <c r="AE44" s="553"/>
      <c r="AF44" s="557"/>
      <c r="AG44" s="557" t="str">
        <f t="shared" si="0"/>
        <v>Добавить территорию действия тарифа</v>
      </c>
      <c r="AH44" s="557"/>
      <c r="AI44" s="557"/>
      <c r="AJ44" s="557"/>
      <c r="AK44" s="553"/>
      <c r="AL44" s="553"/>
      <c r="AM44" s="553"/>
      <c r="AN44" s="553"/>
      <c r="AO44" s="553"/>
      <c r="AP44" s="553"/>
      <c r="AQ44" s="553"/>
    </row>
    <row r="45" spans="1:43"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953"/>
      <c r="W45" s="953"/>
      <c r="X45" s="953"/>
      <c r="Y45" s="953"/>
      <c r="Z45" s="953"/>
      <c r="AA45" s="953"/>
      <c r="AB45" s="952"/>
      <c r="AC45" s="533"/>
      <c r="AD45" s="633"/>
      <c r="AE45" s="555"/>
      <c r="AF45" s="555"/>
      <c r="AG45" s="555"/>
      <c r="AH45" s="555"/>
      <c r="AI45" s="555"/>
      <c r="AJ45" s="555"/>
      <c r="AK45" s="555"/>
      <c r="AL45" s="555"/>
      <c r="AM45" s="555"/>
      <c r="AN45" s="555"/>
      <c r="AO45" s="555"/>
    </row>
    <row r="46" spans="1:43" ht="18.75" customHeight="1">
      <c r="X46" s="196"/>
      <c r="Y46" s="196"/>
      <c r="Z46" s="196"/>
      <c r="AA46" s="196"/>
      <c r="AB46" s="196"/>
      <c r="AC46" s="196"/>
      <c r="AD46" s="196"/>
      <c r="AE46" s="196"/>
      <c r="AF46" s="196"/>
      <c r="AG46" s="196"/>
      <c r="AH46" s="196"/>
      <c r="AI46" s="196"/>
      <c r="AJ46" s="196"/>
    </row>
    <row r="47" spans="1:43"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43"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4">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5" t="s">
        <v>717</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4"/>
      <c r="B50" s="1284">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5" t="s">
        <v>458</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4"/>
      <c r="B51" s="1284"/>
      <c r="C51" s="1284">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5" t="s">
        <v>599</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4"/>
      <c r="B52" s="1284"/>
      <c r="C52" s="1284"/>
      <c r="D52" s="1284">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5" t="s">
        <v>600</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4"/>
      <c r="B53" s="1284"/>
      <c r="C53" s="1284"/>
      <c r="D53" s="1284"/>
      <c r="E53" s="1284">
        <v>1</v>
      </c>
      <c r="F53" s="814"/>
      <c r="G53" s="814"/>
      <c r="H53" s="812">
        <v>1</v>
      </c>
      <c r="I53" s="1284">
        <v>1</v>
      </c>
      <c r="J53" s="814"/>
      <c r="K53" s="819"/>
      <c r="L53" s="561" t="str">
        <f>mergeValue(A53) &amp;"."&amp; mergeValue(B53)&amp;"."&amp; mergeValue(C53)&amp;"."&amp; mergeValue(D53)&amp;"."&amp; mergeValue(E53)</f>
        <v>1.1.1.1.1</v>
      </c>
      <c r="M53" s="523" t="s">
        <v>8</v>
      </c>
      <c r="N53" s="614"/>
      <c r="O53" s="1286"/>
      <c r="P53" s="1287"/>
      <c r="Q53" s="1287"/>
      <c r="R53" s="1287"/>
      <c r="S53" s="1287"/>
      <c r="T53" s="1287"/>
      <c r="U53" s="1287"/>
      <c r="V53" s="1288"/>
      <c r="W53" s="1125" t="s">
        <v>718</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4"/>
      <c r="B54" s="1284"/>
      <c r="C54" s="1284"/>
      <c r="D54" s="1284"/>
      <c r="E54" s="1284"/>
      <c r="F54" s="1284">
        <v>1</v>
      </c>
      <c r="G54" s="812"/>
      <c r="H54" s="812"/>
      <c r="I54" s="1284"/>
      <c r="J54" s="1284">
        <v>1</v>
      </c>
      <c r="K54" s="820"/>
      <c r="L54" s="561" t="str">
        <f>mergeValue(A54) &amp;"."&amp; mergeValue(B54)&amp;"."&amp; mergeValue(C54)&amp;"."&amp; mergeValue(D54)&amp;"."&amp; mergeValue(E54)&amp;"."&amp; mergeValue(F54)</f>
        <v>1.1.1.1.1.1</v>
      </c>
      <c r="M54" s="524" t="s">
        <v>9</v>
      </c>
      <c r="N54" s="614"/>
      <c r="O54" s="1286"/>
      <c r="P54" s="1287"/>
      <c r="Q54" s="1287"/>
      <c r="R54" s="1287"/>
      <c r="S54" s="1287"/>
      <c r="T54" s="1287"/>
      <c r="U54" s="1287"/>
      <c r="V54" s="1288"/>
      <c r="W54" s="1125" t="s">
        <v>719</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4"/>
      <c r="B55" s="1284"/>
      <c r="C55" s="1284"/>
      <c r="D55" s="1284"/>
      <c r="E55" s="1284"/>
      <c r="F55" s="1284"/>
      <c r="G55" s="812">
        <v>1</v>
      </c>
      <c r="H55" s="812"/>
      <c r="I55" s="1284"/>
      <c r="J55" s="1284"/>
      <c r="K55" s="820">
        <v>1</v>
      </c>
      <c r="L55" s="561" t="str">
        <f>mergeValue(A55) &amp;"."&amp; mergeValue(B55)&amp;"."&amp; mergeValue(C55)&amp;"."&amp; mergeValue(D55)&amp;"."&amp; mergeValue(E55)&amp;"."&amp; mergeValue(F55)&amp;"."&amp; mergeValue(G55)</f>
        <v>1.1.1.1.1.1.1</v>
      </c>
      <c r="M55" s="1010"/>
      <c r="N55" s="614"/>
      <c r="O55" s="531"/>
      <c r="P55" s="531"/>
      <c r="Q55" s="1034"/>
      <c r="R55" s="1290"/>
      <c r="S55" s="1291" t="s">
        <v>82</v>
      </c>
      <c r="T55" s="1290"/>
      <c r="U55" s="1291" t="s">
        <v>82</v>
      </c>
      <c r="V55" s="531"/>
      <c r="W55" s="1281" t="s">
        <v>720</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4"/>
      <c r="B56" s="1284"/>
      <c r="C56" s="1284"/>
      <c r="D56" s="1284"/>
      <c r="E56" s="1284"/>
      <c r="F56" s="1284"/>
      <c r="G56" s="812"/>
      <c r="H56" s="812"/>
      <c r="I56" s="1284"/>
      <c r="J56" s="1284"/>
      <c r="K56" s="820"/>
      <c r="L56" s="568"/>
      <c r="M56" s="614"/>
      <c r="N56" s="614"/>
      <c r="O56" s="531"/>
      <c r="P56" s="531"/>
      <c r="Q56" s="552" t="str">
        <f>R55 &amp; "-" &amp; T55</f>
        <v>-</v>
      </c>
      <c r="R56" s="1290"/>
      <c r="S56" s="1291"/>
      <c r="T56" s="1290"/>
      <c r="U56" s="1291"/>
      <c r="V56" s="531"/>
      <c r="W56" s="1282"/>
      <c r="X56" s="553"/>
      <c r="Y56" s="557"/>
      <c r="Z56" s="557" t="str">
        <f t="shared" si="1"/>
        <v/>
      </c>
      <c r="AA56" s="557"/>
      <c r="AB56" s="557"/>
      <c r="AC56" s="557"/>
      <c r="AD56" s="553"/>
      <c r="AE56" s="553"/>
      <c r="AF56" s="553"/>
      <c r="AG56" s="553"/>
      <c r="AH56" s="553"/>
      <c r="AI56" s="553"/>
      <c r="AJ56" s="553"/>
    </row>
    <row r="57" spans="1:36" s="492" customFormat="1" ht="15" customHeight="1">
      <c r="A57" s="1284"/>
      <c r="B57" s="1284"/>
      <c r="C57" s="1284"/>
      <c r="D57" s="1284"/>
      <c r="E57" s="1284"/>
      <c r="F57" s="1284"/>
      <c r="G57" s="814"/>
      <c r="H57" s="812"/>
      <c r="I57" s="1284"/>
      <c r="J57" s="1284"/>
      <c r="K57" s="819"/>
      <c r="L57" s="507"/>
      <c r="M57" s="526" t="s">
        <v>24</v>
      </c>
      <c r="N57" s="533"/>
      <c r="O57" s="533"/>
      <c r="P57" s="533"/>
      <c r="Q57" s="533"/>
      <c r="R57" s="533"/>
      <c r="S57" s="533"/>
      <c r="T57" s="533"/>
      <c r="U57" s="533"/>
      <c r="V57" s="529"/>
      <c r="W57" s="1283"/>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4"/>
      <c r="B58" s="1284"/>
      <c r="C58" s="1284"/>
      <c r="D58" s="1284"/>
      <c r="E58" s="1284"/>
      <c r="F58" s="814"/>
      <c r="G58" s="814"/>
      <c r="H58" s="812"/>
      <c r="I58" s="1284"/>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4"/>
      <c r="B59" s="1284"/>
      <c r="C59" s="1284"/>
      <c r="D59" s="1284"/>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4"/>
      <c r="B60" s="1284"/>
      <c r="C60" s="1284"/>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4"/>
      <c r="B61" s="1284"/>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4"/>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4">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5" t="s">
        <v>717</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4"/>
      <c r="B68" s="1284">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5" t="s">
        <v>458</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4"/>
      <c r="B69" s="1284"/>
      <c r="C69" s="1284">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5" t="s">
        <v>599</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4"/>
      <c r="B70" s="1284"/>
      <c r="C70" s="1284"/>
      <c r="D70" s="1284">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5" t="s">
        <v>600</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4"/>
      <c r="B71" s="1284"/>
      <c r="C71" s="1284"/>
      <c r="D71" s="1284"/>
      <c r="E71" s="1284">
        <v>1</v>
      </c>
      <c r="F71" s="832"/>
      <c r="G71" s="832"/>
      <c r="H71" s="830">
        <v>1</v>
      </c>
      <c r="I71" s="1284">
        <v>1</v>
      </c>
      <c r="J71" s="832"/>
      <c r="K71" s="837"/>
      <c r="L71" s="561" t="str">
        <f>mergeValue(A71) &amp;"."&amp; mergeValue(B71)&amp;"."&amp; mergeValue(C71)&amp;"."&amp; mergeValue(D71)&amp;"."&amp; mergeValue(E71)</f>
        <v>1.1.1.1.1</v>
      </c>
      <c r="M71" s="523" t="s">
        <v>8</v>
      </c>
      <c r="N71" s="614"/>
      <c r="O71" s="1286"/>
      <c r="P71" s="1287"/>
      <c r="Q71" s="1287"/>
      <c r="R71" s="1287"/>
      <c r="S71" s="1287"/>
      <c r="T71" s="1287"/>
      <c r="U71" s="1287"/>
      <c r="V71" s="1288"/>
      <c r="W71" s="1125" t="s">
        <v>718</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4"/>
      <c r="B72" s="1284"/>
      <c r="C72" s="1284"/>
      <c r="D72" s="1284"/>
      <c r="E72" s="1284"/>
      <c r="F72" s="1284">
        <v>1</v>
      </c>
      <c r="G72" s="830"/>
      <c r="H72" s="830"/>
      <c r="I72" s="1284"/>
      <c r="J72" s="1284">
        <v>1</v>
      </c>
      <c r="K72" s="838"/>
      <c r="L72" s="561" t="str">
        <f>mergeValue(A72) &amp;"."&amp; mergeValue(B72)&amp;"."&amp; mergeValue(C72)&amp;"."&amp; mergeValue(D72)&amp;"."&amp; mergeValue(E72)&amp;"."&amp; mergeValue(F72)</f>
        <v>1.1.1.1.1.1</v>
      </c>
      <c r="M72" s="524" t="s">
        <v>9</v>
      </c>
      <c r="N72" s="614"/>
      <c r="O72" s="1286"/>
      <c r="P72" s="1287"/>
      <c r="Q72" s="1287"/>
      <c r="R72" s="1287"/>
      <c r="S72" s="1287"/>
      <c r="T72" s="1287"/>
      <c r="U72" s="1287"/>
      <c r="V72" s="1288"/>
      <c r="W72" s="1125" t="s">
        <v>719</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4"/>
      <c r="B73" s="1284"/>
      <c r="C73" s="1284"/>
      <c r="D73" s="1284"/>
      <c r="E73" s="1284"/>
      <c r="F73" s="1284"/>
      <c r="G73" s="830">
        <v>1</v>
      </c>
      <c r="H73" s="830"/>
      <c r="I73" s="1284"/>
      <c r="J73" s="1284"/>
      <c r="K73" s="838">
        <v>1</v>
      </c>
      <c r="L73" s="561" t="str">
        <f>mergeValue(A73) &amp;"."&amp; mergeValue(B73)&amp;"."&amp; mergeValue(C73)&amp;"."&amp; mergeValue(D73)&amp;"."&amp; mergeValue(E73)&amp;"."&amp; mergeValue(F73)&amp;"."&amp; mergeValue(G73)</f>
        <v>1.1.1.1.1.1.1</v>
      </c>
      <c r="M73" s="1010"/>
      <c r="N73" s="614"/>
      <c r="O73" s="531"/>
      <c r="P73" s="531"/>
      <c r="Q73" s="1034"/>
      <c r="R73" s="1290"/>
      <c r="S73" s="1291" t="s">
        <v>82</v>
      </c>
      <c r="T73" s="1290"/>
      <c r="U73" s="1291" t="s">
        <v>82</v>
      </c>
      <c r="V73" s="531"/>
      <c r="W73" s="1281" t="s">
        <v>720</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4"/>
      <c r="B74" s="1284"/>
      <c r="C74" s="1284"/>
      <c r="D74" s="1284"/>
      <c r="E74" s="1284"/>
      <c r="F74" s="1284"/>
      <c r="G74" s="830"/>
      <c r="H74" s="830"/>
      <c r="I74" s="1284"/>
      <c r="J74" s="1284"/>
      <c r="K74" s="838"/>
      <c r="L74" s="568"/>
      <c r="M74" s="614"/>
      <c r="N74" s="614"/>
      <c r="O74" s="531"/>
      <c r="P74" s="531"/>
      <c r="Q74" s="552" t="str">
        <f>R73 &amp; "-" &amp; T73</f>
        <v>-</v>
      </c>
      <c r="R74" s="1290"/>
      <c r="S74" s="1291"/>
      <c r="T74" s="1290"/>
      <c r="U74" s="1291"/>
      <c r="V74" s="531"/>
      <c r="W74" s="1282"/>
      <c r="X74" s="553"/>
      <c r="Y74" s="557"/>
      <c r="Z74" s="557" t="str">
        <f t="shared" si="2"/>
        <v/>
      </c>
      <c r="AA74" s="557"/>
      <c r="AB74" s="557"/>
      <c r="AC74" s="557"/>
      <c r="AD74" s="553"/>
      <c r="AE74" s="553"/>
      <c r="AF74" s="553"/>
      <c r="AG74" s="553"/>
      <c r="AH74" s="553"/>
      <c r="AI74" s="553"/>
      <c r="AJ74" s="553"/>
    </row>
    <row r="75" spans="1:36" s="492" customFormat="1" ht="15" customHeight="1">
      <c r="A75" s="1284"/>
      <c r="B75" s="1284"/>
      <c r="C75" s="1284"/>
      <c r="D75" s="1284"/>
      <c r="E75" s="1284"/>
      <c r="F75" s="1284"/>
      <c r="G75" s="832"/>
      <c r="H75" s="830"/>
      <c r="I75" s="1284"/>
      <c r="J75" s="1284"/>
      <c r="K75" s="837"/>
      <c r="L75" s="507"/>
      <c r="M75" s="526" t="s">
        <v>24</v>
      </c>
      <c r="N75" s="533"/>
      <c r="O75" s="533"/>
      <c r="P75" s="533"/>
      <c r="Q75" s="533"/>
      <c r="R75" s="533"/>
      <c r="S75" s="533"/>
      <c r="T75" s="533"/>
      <c r="U75" s="533"/>
      <c r="V75" s="529"/>
      <c r="W75" s="1283"/>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4"/>
      <c r="B76" s="1284"/>
      <c r="C76" s="1284"/>
      <c r="D76" s="1284"/>
      <c r="E76" s="1284"/>
      <c r="F76" s="832"/>
      <c r="G76" s="832"/>
      <c r="H76" s="830"/>
      <c r="I76" s="1284"/>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4"/>
      <c r="B77" s="1284"/>
      <c r="C77" s="1284"/>
      <c r="D77" s="1284"/>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4"/>
      <c r="B78" s="1284"/>
      <c r="C78" s="1284"/>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4"/>
      <c r="B79" s="1284"/>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4"/>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43"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43" ht="18.75" customHeight="1">
      <c r="X82" s="196"/>
      <c r="Y82" s="196"/>
      <c r="Z82" s="196"/>
      <c r="AA82" s="196"/>
      <c r="AB82" s="196"/>
      <c r="AC82" s="196"/>
      <c r="AD82" s="196"/>
      <c r="AE82" s="196"/>
      <c r="AF82" s="196"/>
      <c r="AG82" s="196"/>
      <c r="AH82" s="196"/>
      <c r="AI82" s="196"/>
      <c r="AJ82" s="196"/>
    </row>
    <row r="83" spans="1:43"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43"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43" s="492" customFormat="1" ht="22.5">
      <c r="A85" s="1284">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79"/>
      <c r="W85" s="1379"/>
      <c r="X85" s="1379"/>
      <c r="Y85" s="1379"/>
      <c r="Z85" s="1379"/>
      <c r="AA85" s="1379"/>
      <c r="AB85" s="1379"/>
      <c r="AC85" s="1380"/>
      <c r="AD85" s="1125" t="s">
        <v>717</v>
      </c>
      <c r="AE85" s="553"/>
      <c r="AF85" s="553"/>
      <c r="AG85" s="553"/>
      <c r="AH85" s="553"/>
      <c r="AI85" s="553"/>
      <c r="AJ85" s="553"/>
      <c r="AK85" s="553"/>
      <c r="AL85" s="553"/>
      <c r="AM85" s="553"/>
      <c r="AN85" s="553"/>
      <c r="AO85" s="553"/>
      <c r="AP85" s="553"/>
    </row>
    <row r="86" spans="1:43" s="492" customFormat="1" ht="22.5">
      <c r="A86" s="1284"/>
      <c r="B86" s="1284">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79"/>
      <c r="W86" s="1379"/>
      <c r="X86" s="1379"/>
      <c r="Y86" s="1379"/>
      <c r="Z86" s="1379"/>
      <c r="AA86" s="1379"/>
      <c r="AB86" s="1379"/>
      <c r="AC86" s="1380"/>
      <c r="AD86" s="1125" t="s">
        <v>458</v>
      </c>
      <c r="AE86" s="553"/>
      <c r="AF86" s="553"/>
      <c r="AG86" s="553"/>
      <c r="AH86" s="553"/>
      <c r="AI86" s="553"/>
      <c r="AJ86" s="553"/>
      <c r="AK86" s="553"/>
      <c r="AL86" s="553"/>
      <c r="AM86" s="553"/>
      <c r="AN86" s="553"/>
      <c r="AO86" s="553"/>
      <c r="AP86" s="553"/>
    </row>
    <row r="87" spans="1:43" s="492" customFormat="1" ht="22.5">
      <c r="A87" s="1284"/>
      <c r="B87" s="1284"/>
      <c r="C87" s="1284">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79"/>
      <c r="W87" s="1379"/>
      <c r="X87" s="1379"/>
      <c r="Y87" s="1379"/>
      <c r="Z87" s="1379"/>
      <c r="AA87" s="1379"/>
      <c r="AB87" s="1379"/>
      <c r="AC87" s="1380"/>
      <c r="AD87" s="1125" t="s">
        <v>599</v>
      </c>
      <c r="AE87" s="553"/>
      <c r="AF87" s="553"/>
      <c r="AG87" s="553"/>
      <c r="AH87" s="553"/>
      <c r="AI87" s="553"/>
      <c r="AJ87" s="553"/>
      <c r="AK87" s="553"/>
      <c r="AL87" s="553"/>
      <c r="AM87" s="553"/>
      <c r="AN87" s="553"/>
      <c r="AO87" s="553"/>
      <c r="AP87" s="553"/>
    </row>
    <row r="88" spans="1:43" s="492" customFormat="1" ht="22.5">
      <c r="A88" s="1284"/>
      <c r="B88" s="1284"/>
      <c r="C88" s="1284"/>
      <c r="D88" s="1284">
        <v>1</v>
      </c>
      <c r="E88" s="868"/>
      <c r="F88" s="868"/>
      <c r="G88" s="866"/>
      <c r="H88" s="866"/>
      <c r="I88" s="1284">
        <v>1</v>
      </c>
      <c r="J88" s="862"/>
      <c r="K88" s="873">
        <v>1</v>
      </c>
      <c r="L88" s="561" t="str">
        <f>mergeValue(A88) &amp;"."&amp; mergeValue(B88)&amp;"."&amp; mergeValue(C88)&amp;"."&amp; mergeValue(D88)</f>
        <v>1.1.1.1</v>
      </c>
      <c r="M88" s="517" t="s">
        <v>21</v>
      </c>
      <c r="N88" s="548"/>
      <c r="O88" s="1378"/>
      <c r="P88" s="1379"/>
      <c r="Q88" s="1379"/>
      <c r="R88" s="1379"/>
      <c r="S88" s="1379"/>
      <c r="T88" s="1379"/>
      <c r="U88" s="1379"/>
      <c r="V88" s="1379"/>
      <c r="W88" s="1379"/>
      <c r="X88" s="1379"/>
      <c r="Y88" s="1379"/>
      <c r="Z88" s="1379"/>
      <c r="AA88" s="1379"/>
      <c r="AB88" s="1379"/>
      <c r="AC88" s="1380"/>
      <c r="AD88" s="1125" t="s">
        <v>600</v>
      </c>
      <c r="AE88" s="553"/>
      <c r="AF88" s="553"/>
      <c r="AG88" s="553"/>
      <c r="AH88" s="553"/>
      <c r="AI88" s="553"/>
      <c r="AJ88" s="553"/>
      <c r="AK88" s="553"/>
      <c r="AL88" s="553"/>
      <c r="AM88" s="553"/>
      <c r="AN88" s="553"/>
      <c r="AO88" s="553"/>
      <c r="AP88" s="553"/>
    </row>
    <row r="89" spans="1:43" s="492" customFormat="1" ht="11.25" hidden="1" customHeight="1">
      <c r="A89" s="1284"/>
      <c r="B89" s="1284"/>
      <c r="C89" s="1284"/>
      <c r="D89" s="1284"/>
      <c r="E89" s="1284">
        <v>1</v>
      </c>
      <c r="F89" s="868"/>
      <c r="G89" s="866"/>
      <c r="H89" s="866"/>
      <c r="I89" s="1284"/>
      <c r="J89" s="868"/>
      <c r="K89" s="873">
        <v>1</v>
      </c>
      <c r="L89" s="561"/>
      <c r="M89" s="523"/>
      <c r="N89" s="549"/>
      <c r="O89" s="1381"/>
      <c r="P89" s="1382"/>
      <c r="Q89" s="1382"/>
      <c r="R89" s="1382"/>
      <c r="S89" s="1382"/>
      <c r="T89" s="1382"/>
      <c r="U89" s="1382"/>
      <c r="V89" s="1382"/>
      <c r="W89" s="1382"/>
      <c r="X89" s="1382"/>
      <c r="Y89" s="1382"/>
      <c r="Z89" s="1382"/>
      <c r="AA89" s="1382"/>
      <c r="AB89" s="1382"/>
      <c r="AC89" s="1383"/>
      <c r="AD89" s="1086"/>
      <c r="AE89" s="553"/>
      <c r="AF89" s="553"/>
      <c r="AG89" s="553"/>
      <c r="AH89" s="553"/>
      <c r="AI89" s="553"/>
      <c r="AJ89" s="553"/>
      <c r="AK89" s="553"/>
      <c r="AL89" s="553"/>
      <c r="AM89" s="553"/>
      <c r="AN89" s="553"/>
      <c r="AO89" s="553"/>
      <c r="AP89" s="553"/>
    </row>
    <row r="90" spans="1:43" s="492" customFormat="1" ht="33.75">
      <c r="A90" s="1284"/>
      <c r="B90" s="1284"/>
      <c r="C90" s="1284"/>
      <c r="D90" s="1284"/>
      <c r="E90" s="1284"/>
      <c r="F90" s="1284">
        <v>1</v>
      </c>
      <c r="G90" s="866"/>
      <c r="H90" s="866"/>
      <c r="I90" s="1284"/>
      <c r="J90" s="1285"/>
      <c r="K90" s="873">
        <v>1</v>
      </c>
      <c r="L90" s="561" t="str">
        <f>mergeValue(A90) &amp;"."&amp; mergeValue(B90)&amp;"."&amp; mergeValue(C90)&amp;"."&amp; mergeValue(D90)&amp;"."&amp;  mergeValue(F90)</f>
        <v>1.1.1.1.1</v>
      </c>
      <c r="M90" s="523" t="s">
        <v>9</v>
      </c>
      <c r="N90" s="549"/>
      <c r="O90" s="1286"/>
      <c r="P90" s="1287"/>
      <c r="Q90" s="1287"/>
      <c r="R90" s="1287"/>
      <c r="S90" s="1287"/>
      <c r="T90" s="1287"/>
      <c r="U90" s="1287"/>
      <c r="V90" s="1287"/>
      <c r="W90" s="1287"/>
      <c r="X90" s="1287"/>
      <c r="Y90" s="1287"/>
      <c r="Z90" s="1287"/>
      <c r="AA90" s="1287"/>
      <c r="AB90" s="1287"/>
      <c r="AC90" s="1288"/>
      <c r="AD90" s="1125" t="s">
        <v>719</v>
      </c>
      <c r="AE90" s="553"/>
      <c r="AF90" s="557" t="str">
        <f>strCheckUnique(AG90:AG93)</f>
        <v/>
      </c>
      <c r="AG90" s="553"/>
      <c r="AH90" s="557"/>
      <c r="AI90" s="553"/>
      <c r="AJ90" s="553"/>
      <c r="AK90" s="553"/>
      <c r="AL90" s="553"/>
      <c r="AM90" s="553"/>
      <c r="AN90" s="553"/>
      <c r="AO90" s="553"/>
      <c r="AP90" s="553"/>
    </row>
    <row r="91" spans="1:43" s="492" customFormat="1" ht="99" customHeight="1">
      <c r="A91" s="1284"/>
      <c r="B91" s="1284"/>
      <c r="C91" s="1284"/>
      <c r="D91" s="1284"/>
      <c r="E91" s="1284"/>
      <c r="F91" s="1284"/>
      <c r="G91" s="866">
        <v>1</v>
      </c>
      <c r="H91" s="866"/>
      <c r="I91" s="1284"/>
      <c r="J91" s="1285"/>
      <c r="K91" s="865"/>
      <c r="L91" s="561" t="str">
        <f>mergeValue(A91) &amp;"."&amp; mergeValue(B91)&amp;"."&amp; mergeValue(C91)&amp;"."&amp; mergeValue(D91)&amp;"."&amp;  mergeValue(F91)&amp;"."&amp;  mergeValue(G91)</f>
        <v>1.1.1.1.1.1</v>
      </c>
      <c r="M91" s="1010"/>
      <c r="N91" s="554"/>
      <c r="O91" s="648"/>
      <c r="P91" s="531"/>
      <c r="Q91" s="531"/>
      <c r="R91" s="1289"/>
      <c r="S91" s="1291" t="s">
        <v>82</v>
      </c>
      <c r="T91" s="1289"/>
      <c r="U91" s="1291" t="s">
        <v>82</v>
      </c>
      <c r="V91" s="648"/>
      <c r="W91" s="725"/>
      <c r="X91" s="725"/>
      <c r="Y91" s="1289"/>
      <c r="Z91" s="1291" t="s">
        <v>82</v>
      </c>
      <c r="AA91" s="1289"/>
      <c r="AB91" s="1291" t="s">
        <v>83</v>
      </c>
      <c r="AC91" s="506"/>
      <c r="AD91" s="1281" t="s">
        <v>732</v>
      </c>
      <c r="AE91" s="553" t="str">
        <f>strCheckDate(O92:AC92)</f>
        <v/>
      </c>
      <c r="AF91" s="557"/>
      <c r="AG91" s="557" t="str">
        <f>IF(M91="","",M91 )</f>
        <v/>
      </c>
      <c r="AH91" s="557"/>
      <c r="AI91" s="557"/>
      <c r="AJ91" s="557"/>
      <c r="AK91" s="553"/>
      <c r="AL91" s="553"/>
      <c r="AM91" s="553"/>
      <c r="AN91" s="553"/>
      <c r="AO91" s="553"/>
      <c r="AP91" s="553"/>
    </row>
    <row r="92" spans="1:43" s="492" customFormat="1" ht="11.25" hidden="1" customHeight="1">
      <c r="A92" s="1284"/>
      <c r="B92" s="1284"/>
      <c r="C92" s="1284"/>
      <c r="D92" s="1284"/>
      <c r="E92" s="1284"/>
      <c r="F92" s="1284"/>
      <c r="G92" s="866"/>
      <c r="H92" s="866"/>
      <c r="I92" s="1284"/>
      <c r="J92" s="1285"/>
      <c r="K92" s="873">
        <v>1</v>
      </c>
      <c r="L92" s="568"/>
      <c r="M92" s="614"/>
      <c r="N92" s="554"/>
      <c r="O92" s="531"/>
      <c r="P92" s="531"/>
      <c r="Q92" s="552" t="str">
        <f>R91 &amp; "-" &amp; T91</f>
        <v>-</v>
      </c>
      <c r="R92" s="1289"/>
      <c r="S92" s="1291"/>
      <c r="T92" s="1289"/>
      <c r="U92" s="1291"/>
      <c r="V92" s="725"/>
      <c r="W92" s="725"/>
      <c r="X92" s="731" t="str">
        <f>Y91 &amp; "-" &amp; AA91</f>
        <v>-</v>
      </c>
      <c r="Y92" s="1289"/>
      <c r="Z92" s="1291"/>
      <c r="AA92" s="1289"/>
      <c r="AB92" s="1291"/>
      <c r="AC92" s="506"/>
      <c r="AD92" s="1282"/>
      <c r="AE92" s="553"/>
      <c r="AF92" s="557"/>
      <c r="AG92" s="557"/>
      <c r="AH92" s="557"/>
      <c r="AI92" s="557"/>
      <c r="AJ92" s="557"/>
      <c r="AK92" s="553"/>
      <c r="AL92" s="553"/>
      <c r="AM92" s="553"/>
      <c r="AN92" s="553"/>
      <c r="AO92" s="553"/>
      <c r="AP92" s="553"/>
    </row>
    <row r="93" spans="1:43" s="491" customFormat="1" ht="15" customHeight="1">
      <c r="A93" s="1284"/>
      <c r="B93" s="1284"/>
      <c r="C93" s="1284"/>
      <c r="D93" s="1284"/>
      <c r="E93" s="1284"/>
      <c r="F93" s="1284"/>
      <c r="G93" s="866"/>
      <c r="H93" s="866"/>
      <c r="I93" s="1284"/>
      <c r="J93" s="1285"/>
      <c r="K93" s="873">
        <v>1</v>
      </c>
      <c r="L93" s="507"/>
      <c r="M93" s="525" t="s">
        <v>24</v>
      </c>
      <c r="N93" s="520"/>
      <c r="O93" s="514"/>
      <c r="P93" s="514"/>
      <c r="Q93" s="514"/>
      <c r="R93" s="541"/>
      <c r="S93" s="533"/>
      <c r="T93" s="532"/>
      <c r="U93" s="520"/>
      <c r="V93" s="719"/>
      <c r="W93" s="719"/>
      <c r="X93" s="719"/>
      <c r="Y93" s="728"/>
      <c r="Z93" s="953"/>
      <c r="AA93" s="952"/>
      <c r="AB93" s="948"/>
      <c r="AC93" s="529"/>
      <c r="AD93" s="1283"/>
      <c r="AE93" s="555"/>
      <c r="AF93" s="555"/>
      <c r="AG93" s="555"/>
      <c r="AH93" s="555"/>
      <c r="AI93" s="555"/>
      <c r="AJ93" s="555"/>
      <c r="AK93" s="555"/>
      <c r="AL93" s="555"/>
      <c r="AM93" s="555"/>
      <c r="AN93" s="555"/>
      <c r="AO93" s="555"/>
      <c r="AP93" s="555"/>
    </row>
    <row r="94" spans="1:43" s="491" customFormat="1" ht="15" customHeight="1">
      <c r="A94" s="1284"/>
      <c r="B94" s="1284"/>
      <c r="C94" s="1284"/>
      <c r="D94" s="1284"/>
      <c r="E94" s="1284"/>
      <c r="F94" s="868"/>
      <c r="G94" s="868"/>
      <c r="H94" s="866"/>
      <c r="I94" s="1284"/>
      <c r="J94" s="868"/>
      <c r="K94" s="872"/>
      <c r="L94" s="507"/>
      <c r="M94" s="520" t="s">
        <v>10</v>
      </c>
      <c r="N94" s="525"/>
      <c r="O94" s="525"/>
      <c r="P94" s="525"/>
      <c r="Q94" s="525"/>
      <c r="R94" s="525"/>
      <c r="S94" s="525"/>
      <c r="T94" s="525"/>
      <c r="U94" s="525"/>
      <c r="V94" s="525"/>
      <c r="W94" s="525"/>
      <c r="X94" s="525"/>
      <c r="Y94" s="525"/>
      <c r="Z94" s="525"/>
      <c r="AA94" s="525"/>
      <c r="AB94" s="525"/>
      <c r="AC94" s="525"/>
      <c r="AD94" s="529"/>
      <c r="AE94" s="555"/>
      <c r="AF94" s="555"/>
      <c r="AG94" s="555"/>
      <c r="AH94" s="555"/>
      <c r="AI94" s="555"/>
      <c r="AJ94" s="555"/>
      <c r="AK94" s="555"/>
      <c r="AL94" s="555"/>
      <c r="AM94" s="555"/>
      <c r="AN94" s="555"/>
      <c r="AO94" s="555"/>
      <c r="AP94" s="555"/>
      <c r="AQ94" s="555"/>
    </row>
    <row r="95" spans="1:43" s="491" customFormat="1" ht="15" hidden="1" customHeight="1">
      <c r="A95" s="1284"/>
      <c r="B95" s="1284"/>
      <c r="C95" s="1284"/>
      <c r="D95" s="1284"/>
      <c r="E95" s="868"/>
      <c r="F95" s="868"/>
      <c r="G95" s="868"/>
      <c r="H95" s="866"/>
      <c r="I95" s="1284"/>
      <c r="J95" s="868"/>
      <c r="K95" s="872"/>
      <c r="L95" s="507"/>
      <c r="M95" s="520"/>
      <c r="N95" s="525"/>
      <c r="O95" s="525"/>
      <c r="P95" s="525"/>
      <c r="Q95" s="525"/>
      <c r="R95" s="525"/>
      <c r="S95" s="525"/>
      <c r="T95" s="525"/>
      <c r="U95" s="525"/>
      <c r="V95" s="525"/>
      <c r="W95" s="525"/>
      <c r="X95" s="525"/>
      <c r="Y95" s="525"/>
      <c r="Z95" s="525"/>
      <c r="AA95" s="525"/>
      <c r="AB95" s="525"/>
      <c r="AC95" s="525"/>
      <c r="AD95" s="529"/>
      <c r="AE95" s="555"/>
      <c r="AF95" s="555"/>
      <c r="AG95" s="555"/>
      <c r="AH95" s="555"/>
      <c r="AI95" s="555"/>
      <c r="AJ95" s="555"/>
      <c r="AK95" s="555"/>
      <c r="AL95" s="555"/>
      <c r="AM95" s="555"/>
      <c r="AN95" s="555"/>
      <c r="AO95" s="555"/>
      <c r="AP95" s="555"/>
      <c r="AQ95" s="555"/>
    </row>
    <row r="96" spans="1:43" s="491" customFormat="1" ht="15" customHeight="1">
      <c r="A96" s="1284"/>
      <c r="B96" s="1284"/>
      <c r="C96" s="1284"/>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2"/>
      <c r="AC96" s="533"/>
      <c r="AD96" s="529"/>
      <c r="AE96" s="555"/>
      <c r="AF96" s="555"/>
      <c r="AG96" s="555"/>
      <c r="AH96" s="555"/>
      <c r="AI96" s="555"/>
      <c r="AJ96" s="555"/>
      <c r="AK96" s="555"/>
      <c r="AL96" s="555"/>
      <c r="AM96" s="555"/>
      <c r="AN96" s="555"/>
      <c r="AO96" s="555"/>
      <c r="AP96" s="555"/>
    </row>
    <row r="97" spans="1:52" s="491" customFormat="1" ht="15" customHeight="1">
      <c r="A97" s="1284"/>
      <c r="B97" s="1284"/>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2"/>
      <c r="AC97" s="533"/>
      <c r="AD97" s="529"/>
      <c r="AE97" s="555"/>
      <c r="AF97" s="555"/>
      <c r="AG97" s="555"/>
      <c r="AH97" s="555"/>
      <c r="AI97" s="555"/>
      <c r="AJ97" s="555"/>
      <c r="AK97" s="555"/>
      <c r="AL97" s="555"/>
      <c r="AM97" s="555"/>
      <c r="AN97" s="555"/>
      <c r="AO97" s="555"/>
      <c r="AP97" s="555"/>
    </row>
    <row r="98" spans="1:52" s="491" customFormat="1" ht="15" customHeight="1">
      <c r="A98" s="1284"/>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2"/>
      <c r="AC98" s="533"/>
      <c r="AD98" s="529"/>
      <c r="AE98" s="555"/>
      <c r="AF98" s="555"/>
      <c r="AG98" s="555"/>
      <c r="AH98" s="555"/>
      <c r="AI98" s="555"/>
      <c r="AJ98" s="555"/>
      <c r="AK98" s="555"/>
      <c r="AL98" s="555"/>
      <c r="AM98" s="555"/>
      <c r="AN98" s="555"/>
      <c r="AO98" s="555"/>
      <c r="AP98" s="555"/>
    </row>
    <row r="99" spans="1:52"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52"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52" s="34" customFormat="1" ht="17.100000000000001" customHeight="1">
      <c r="G101" s="34" t="s">
        <v>12</v>
      </c>
      <c r="I101" s="34" t="s">
        <v>66</v>
      </c>
      <c r="V101" s="151"/>
    </row>
    <row r="102" spans="1:52" ht="17.100000000000001" customHeight="1">
      <c r="X102" s="439"/>
      <c r="Y102" s="40"/>
      <c r="Z102" s="40"/>
    </row>
    <row r="103" spans="1:52" s="492" customFormat="1" ht="22.5">
      <c r="A103" s="1284">
        <v>1</v>
      </c>
      <c r="B103" s="1020"/>
      <c r="C103" s="1020"/>
      <c r="D103" s="1020"/>
      <c r="E103" s="1021"/>
      <c r="F103" s="1022"/>
      <c r="G103" s="1020"/>
      <c r="H103" s="1020"/>
      <c r="I103" s="1001"/>
      <c r="J103" s="1006"/>
      <c r="K103" s="1006"/>
      <c r="L103" s="561">
        <f>mergeValue(A103)</f>
        <v>1</v>
      </c>
      <c r="M103" s="609" t="s">
        <v>19</v>
      </c>
      <c r="N103" s="548"/>
      <c r="O103" s="1378"/>
      <c r="P103" s="1379"/>
      <c r="Q103" s="1379"/>
      <c r="R103" s="1379"/>
      <c r="S103" s="1379"/>
      <c r="T103" s="1379"/>
      <c r="U103" s="1379"/>
      <c r="V103" s="1379"/>
      <c r="W103" s="1379"/>
      <c r="X103" s="1379"/>
      <c r="Y103" s="1379"/>
      <c r="Z103" s="1379"/>
      <c r="AA103" s="1379"/>
      <c r="AB103" s="1379"/>
      <c r="AC103" s="1379"/>
      <c r="AD103" s="1379"/>
      <c r="AE103" s="1379"/>
      <c r="AF103" s="1379"/>
      <c r="AG103" s="1379"/>
      <c r="AH103" s="1379"/>
      <c r="AI103" s="1379"/>
      <c r="AJ103" s="1379"/>
      <c r="AK103" s="1379"/>
      <c r="AL103" s="1379"/>
      <c r="AM103" s="1380"/>
      <c r="AN103" s="1125" t="s">
        <v>717</v>
      </c>
      <c r="AO103" s="553"/>
      <c r="AP103" s="553"/>
      <c r="AQ103" s="553"/>
      <c r="AR103" s="553"/>
      <c r="AS103" s="553"/>
      <c r="AT103" s="553"/>
      <c r="AU103" s="553"/>
      <c r="AV103" s="553"/>
      <c r="AW103" s="553"/>
      <c r="AX103" s="553"/>
      <c r="AY103" s="553"/>
      <c r="AZ103" s="553"/>
    </row>
    <row r="104" spans="1:52" s="492" customFormat="1" ht="22.5">
      <c r="A104" s="1284"/>
      <c r="B104" s="1284">
        <v>1</v>
      </c>
      <c r="C104" s="1020"/>
      <c r="D104" s="1020"/>
      <c r="E104" s="1022"/>
      <c r="F104" s="1022"/>
      <c r="G104" s="1020"/>
      <c r="H104" s="1020"/>
      <c r="I104" s="1008"/>
      <c r="J104" s="1003"/>
      <c r="K104" s="1002"/>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79"/>
      <c r="AB104" s="1379"/>
      <c r="AC104" s="1379"/>
      <c r="AD104" s="1379"/>
      <c r="AE104" s="1379"/>
      <c r="AF104" s="1379"/>
      <c r="AG104" s="1379"/>
      <c r="AH104" s="1379"/>
      <c r="AI104" s="1379"/>
      <c r="AJ104" s="1379"/>
      <c r="AK104" s="1379"/>
      <c r="AL104" s="1379"/>
      <c r="AM104" s="1380"/>
      <c r="AN104" s="1125" t="s">
        <v>458</v>
      </c>
      <c r="AO104" s="553"/>
      <c r="AP104" s="553"/>
      <c r="AQ104" s="553"/>
      <c r="AR104" s="553"/>
      <c r="AS104" s="553"/>
      <c r="AT104" s="553"/>
      <c r="AU104" s="553"/>
      <c r="AV104" s="553"/>
      <c r="AW104" s="553"/>
      <c r="AX104" s="553"/>
      <c r="AY104" s="553"/>
      <c r="AZ104" s="553"/>
    </row>
    <row r="105" spans="1:52" s="492" customFormat="1" ht="22.5">
      <c r="A105" s="1284"/>
      <c r="B105" s="1284"/>
      <c r="C105" s="1284">
        <v>1</v>
      </c>
      <c r="D105" s="1020"/>
      <c r="E105" s="1022"/>
      <c r="F105" s="1022"/>
      <c r="G105" s="1020"/>
      <c r="H105" s="1020"/>
      <c r="I105" s="1008"/>
      <c r="J105" s="1003"/>
      <c r="K105" s="1002"/>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79"/>
      <c r="AB105" s="1379"/>
      <c r="AC105" s="1379"/>
      <c r="AD105" s="1379"/>
      <c r="AE105" s="1379"/>
      <c r="AF105" s="1379"/>
      <c r="AG105" s="1379"/>
      <c r="AH105" s="1379"/>
      <c r="AI105" s="1379"/>
      <c r="AJ105" s="1379"/>
      <c r="AK105" s="1379"/>
      <c r="AL105" s="1379"/>
      <c r="AM105" s="1380"/>
      <c r="AN105" s="1125" t="s">
        <v>599</v>
      </c>
      <c r="AO105" s="553"/>
      <c r="AP105" s="553"/>
      <c r="AQ105" s="553"/>
      <c r="AR105" s="553"/>
      <c r="AS105" s="553"/>
      <c r="AT105" s="553"/>
      <c r="AU105" s="553"/>
      <c r="AV105" s="553"/>
      <c r="AW105" s="553"/>
      <c r="AX105" s="553"/>
      <c r="AY105" s="553"/>
      <c r="AZ105" s="553"/>
    </row>
    <row r="106" spans="1:52" s="492" customFormat="1" ht="22.5">
      <c r="A106" s="1284"/>
      <c r="B106" s="1284"/>
      <c r="C106" s="1284"/>
      <c r="D106" s="1284">
        <v>1</v>
      </c>
      <c r="E106" s="1022"/>
      <c r="F106" s="1022"/>
      <c r="G106" s="1020"/>
      <c r="H106" s="1020"/>
      <c r="I106" s="1008"/>
      <c r="J106" s="1003"/>
      <c r="K106" s="1002"/>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79"/>
      <c r="AB106" s="1379"/>
      <c r="AC106" s="1379"/>
      <c r="AD106" s="1379"/>
      <c r="AE106" s="1379"/>
      <c r="AF106" s="1379"/>
      <c r="AG106" s="1379"/>
      <c r="AH106" s="1379"/>
      <c r="AI106" s="1379"/>
      <c r="AJ106" s="1379"/>
      <c r="AK106" s="1379"/>
      <c r="AL106" s="1379"/>
      <c r="AM106" s="1380"/>
      <c r="AN106" s="1125" t="s">
        <v>600</v>
      </c>
      <c r="AO106" s="553"/>
      <c r="AP106" s="553"/>
      <c r="AQ106" s="553"/>
      <c r="AR106" s="553"/>
      <c r="AS106" s="553"/>
      <c r="AT106" s="553"/>
      <c r="AU106" s="553"/>
      <c r="AV106" s="553"/>
      <c r="AW106" s="553"/>
      <c r="AX106" s="553"/>
      <c r="AY106" s="553"/>
      <c r="AZ106" s="553"/>
    </row>
    <row r="107" spans="1:52" s="492" customFormat="1" ht="14.25" hidden="1" customHeight="1">
      <c r="A107" s="1284"/>
      <c r="B107" s="1284"/>
      <c r="C107" s="1284"/>
      <c r="D107" s="1284"/>
      <c r="E107" s="1284">
        <v>1</v>
      </c>
      <c r="F107" s="1022"/>
      <c r="G107" s="1020"/>
      <c r="H107" s="1020"/>
      <c r="I107" s="1007"/>
      <c r="J107" s="1003"/>
      <c r="K107" s="1002"/>
      <c r="L107" s="561"/>
      <c r="M107" s="523"/>
      <c r="N107" s="549"/>
      <c r="O107" s="1381"/>
      <c r="P107" s="1382"/>
      <c r="Q107" s="1382"/>
      <c r="R107" s="1382"/>
      <c r="S107" s="1382"/>
      <c r="T107" s="1382"/>
      <c r="U107" s="1382"/>
      <c r="V107" s="1382"/>
      <c r="W107" s="1382"/>
      <c r="X107" s="1382"/>
      <c r="Y107" s="1382"/>
      <c r="Z107" s="1382"/>
      <c r="AA107" s="1382"/>
      <c r="AB107" s="1382"/>
      <c r="AC107" s="1382"/>
      <c r="AD107" s="1382"/>
      <c r="AE107" s="1382"/>
      <c r="AF107" s="1382"/>
      <c r="AG107" s="1382"/>
      <c r="AH107" s="1382"/>
      <c r="AI107" s="1382"/>
      <c r="AJ107" s="1382"/>
      <c r="AK107" s="1382"/>
      <c r="AL107" s="1382"/>
      <c r="AM107" s="1383"/>
      <c r="AN107" s="1125"/>
      <c r="AO107" s="553"/>
      <c r="AP107" s="553"/>
      <c r="AQ107" s="553"/>
      <c r="AR107" s="553"/>
      <c r="AS107" s="553"/>
      <c r="AT107" s="553"/>
      <c r="AU107" s="553"/>
      <c r="AV107" s="553"/>
      <c r="AW107" s="553"/>
      <c r="AX107" s="553"/>
      <c r="AY107" s="553"/>
      <c r="AZ107" s="553"/>
    </row>
    <row r="108" spans="1:52" s="492" customFormat="1" ht="33.75">
      <c r="A108" s="1284"/>
      <c r="B108" s="1284"/>
      <c r="C108" s="1284"/>
      <c r="D108" s="1284"/>
      <c r="E108" s="1284"/>
      <c r="F108" s="1284">
        <v>1</v>
      </c>
      <c r="G108" s="1020"/>
      <c r="H108" s="1020"/>
      <c r="I108" s="1335"/>
      <c r="J108" s="1003"/>
      <c r="K108" s="1002"/>
      <c r="L108" s="561" t="str">
        <f>mergeValue(A108) &amp;"."&amp; mergeValue(B108)&amp;"."&amp; mergeValue(C108)&amp;"."&amp; mergeValue(D108)&amp;"."&amp; mergeValue(F108)</f>
        <v>1.1.1.1.1</v>
      </c>
      <c r="M108" s="524" t="s">
        <v>9</v>
      </c>
      <c r="N108" s="549"/>
      <c r="O108" s="1286"/>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c r="AK108" s="1287"/>
      <c r="AL108" s="1287"/>
      <c r="AM108" s="1288"/>
      <c r="AN108" s="1125" t="s">
        <v>719</v>
      </c>
      <c r="AO108" s="553"/>
      <c r="AP108" s="557" t="str">
        <f>strCheckUnique(AQ108:AQ112)</f>
        <v/>
      </c>
      <c r="AQ108" s="553"/>
      <c r="AR108" s="557"/>
      <c r="AS108" s="553"/>
      <c r="AT108" s="553"/>
      <c r="AU108" s="553"/>
      <c r="AV108" s="553"/>
      <c r="AW108" s="553"/>
      <c r="AX108" s="553"/>
      <c r="AY108" s="553"/>
      <c r="AZ108" s="553"/>
    </row>
    <row r="109" spans="1:52" s="492" customFormat="1" ht="56.25" customHeight="1">
      <c r="A109" s="1284"/>
      <c r="B109" s="1284"/>
      <c r="C109" s="1284"/>
      <c r="D109" s="1284"/>
      <c r="E109" s="1284"/>
      <c r="F109" s="1284"/>
      <c r="G109" s="1284">
        <v>1</v>
      </c>
      <c r="H109" s="1020"/>
      <c r="I109" s="1335"/>
      <c r="J109" s="1336"/>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89"/>
      <c r="X109" s="1291" t="s">
        <v>82</v>
      </c>
      <c r="Y109" s="1289"/>
      <c r="Z109" s="1291" t="s">
        <v>82</v>
      </c>
      <c r="AA109" s="648"/>
      <c r="AB109" s="648"/>
      <c r="AC109" s="725"/>
      <c r="AD109" s="676"/>
      <c r="AE109" s="1035"/>
      <c r="AF109" s="676"/>
      <c r="AG109" s="1035"/>
      <c r="AH109" s="731" t="str">
        <f>AI109 &amp; "-" &amp; AK109</f>
        <v>-</v>
      </c>
      <c r="AI109" s="1289"/>
      <c r="AJ109" s="1291" t="s">
        <v>82</v>
      </c>
      <c r="AK109" s="1289"/>
      <c r="AL109" s="1291" t="s">
        <v>83</v>
      </c>
      <c r="AM109" s="506"/>
      <c r="AN109" s="1125" t="s">
        <v>737</v>
      </c>
      <c r="AO109" s="553" t="str">
        <f>strCheckDate(O109:AM109)</f>
        <v/>
      </c>
      <c r="AP109" s="557"/>
      <c r="AQ109" s="557" t="str">
        <f>IF(M109="","",M109 )</f>
        <v/>
      </c>
      <c r="AR109" s="557"/>
      <c r="AS109" s="557"/>
      <c r="AT109" s="557"/>
      <c r="AU109" s="553"/>
      <c r="AV109" s="553"/>
      <c r="AW109" s="553"/>
      <c r="AX109" s="553"/>
      <c r="AY109" s="553"/>
      <c r="AZ109" s="553"/>
    </row>
    <row r="110" spans="1:52" s="492" customFormat="1" ht="14.25" hidden="1">
      <c r="A110" s="1284"/>
      <c r="B110" s="1284"/>
      <c r="C110" s="1284"/>
      <c r="D110" s="1284"/>
      <c r="E110" s="1284"/>
      <c r="F110" s="1284"/>
      <c r="G110" s="1284"/>
      <c r="H110" s="1020"/>
      <c r="I110" s="1335"/>
      <c r="J110" s="1336"/>
      <c r="K110" s="1009"/>
      <c r="L110" s="568"/>
      <c r="M110" s="614"/>
      <c r="N110" s="614"/>
      <c r="O110" s="531"/>
      <c r="P110" s="463"/>
      <c r="Q110" s="463"/>
      <c r="R110" s="463"/>
      <c r="S110" s="463"/>
      <c r="T110" s="463"/>
      <c r="U110" s="528"/>
      <c r="V110" s="552"/>
      <c r="W110" s="1290"/>
      <c r="X110" s="1291"/>
      <c r="Y110" s="1290"/>
      <c r="Z110" s="1291"/>
      <c r="AA110" s="725"/>
      <c r="AB110" s="676"/>
      <c r="AC110" s="676"/>
      <c r="AD110" s="676"/>
      <c r="AE110" s="676"/>
      <c r="AF110" s="676"/>
      <c r="AG110" s="1086"/>
      <c r="AH110" s="731"/>
      <c r="AI110" s="1290"/>
      <c r="AJ110" s="1291"/>
      <c r="AK110" s="1290"/>
      <c r="AL110" s="1291"/>
      <c r="AM110" s="506"/>
      <c r="AN110" s="1282"/>
      <c r="AO110" s="553"/>
      <c r="AP110" s="553"/>
      <c r="AQ110" s="553"/>
      <c r="AR110" s="557">
        <f ca="1">OFFSET(AR110,-1,0)</f>
        <v>0</v>
      </c>
      <c r="AS110" s="553"/>
      <c r="AT110" s="553"/>
      <c r="AU110" s="553"/>
      <c r="AV110" s="553"/>
      <c r="AW110" s="553"/>
      <c r="AX110" s="553"/>
      <c r="AY110" s="553"/>
      <c r="AZ110" s="553"/>
    </row>
    <row r="111" spans="1:52" s="491" customFormat="1" ht="15" hidden="1" customHeight="1">
      <c r="A111" s="1284"/>
      <c r="B111" s="1284"/>
      <c r="C111" s="1284"/>
      <c r="D111" s="1284"/>
      <c r="E111" s="1284"/>
      <c r="F111" s="1284"/>
      <c r="G111" s="1284"/>
      <c r="H111" s="1020"/>
      <c r="I111" s="1335"/>
      <c r="J111" s="1336"/>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529"/>
      <c r="AN111" s="1283"/>
      <c r="AO111" s="555"/>
      <c r="AP111" s="555"/>
      <c r="AQ111" s="555"/>
      <c r="AR111" s="555"/>
      <c r="AS111" s="555"/>
      <c r="AT111" s="555"/>
      <c r="AU111" s="555"/>
      <c r="AV111" s="555"/>
      <c r="AW111" s="555"/>
      <c r="AX111" s="555"/>
      <c r="AY111" s="555"/>
      <c r="AZ111" s="555"/>
    </row>
    <row r="112" spans="1:52" s="491" customFormat="1" ht="15" customHeight="1">
      <c r="A112" s="1284"/>
      <c r="B112" s="1284"/>
      <c r="C112" s="1284"/>
      <c r="D112" s="1284"/>
      <c r="E112" s="1284"/>
      <c r="F112" s="1284"/>
      <c r="G112" s="1020"/>
      <c r="H112" s="1020"/>
      <c r="I112" s="1335"/>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9"/>
      <c r="AO112" s="555"/>
      <c r="AP112" s="555"/>
      <c r="AQ112" s="555"/>
      <c r="AR112" s="555"/>
      <c r="AS112" s="555"/>
      <c r="AT112" s="555"/>
      <c r="AU112" s="555"/>
      <c r="AV112" s="555"/>
      <c r="AW112" s="555"/>
      <c r="AX112" s="555"/>
      <c r="AY112" s="555"/>
      <c r="AZ112" s="555"/>
    </row>
    <row r="113" spans="1:52" s="491" customFormat="1" ht="15" customHeight="1">
      <c r="A113" s="1284"/>
      <c r="B113" s="1284"/>
      <c r="C113" s="1284"/>
      <c r="D113" s="1284"/>
      <c r="E113" s="1284"/>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533"/>
      <c r="AN113" s="529"/>
      <c r="AO113" s="555"/>
      <c r="AP113" s="555"/>
      <c r="AQ113" s="555"/>
      <c r="AR113" s="555"/>
      <c r="AS113" s="555"/>
      <c r="AT113" s="555"/>
      <c r="AU113" s="555"/>
      <c r="AV113" s="555"/>
      <c r="AW113" s="555"/>
      <c r="AX113" s="555"/>
      <c r="AY113" s="555"/>
      <c r="AZ113" s="555"/>
    </row>
    <row r="114" spans="1:52" s="491" customFormat="1" ht="14.25" hidden="1">
      <c r="A114" s="1284"/>
      <c r="B114" s="1284"/>
      <c r="C114" s="1284"/>
      <c r="D114" s="1284"/>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520"/>
      <c r="AN114" s="529"/>
      <c r="AO114" s="555"/>
      <c r="AP114" s="555"/>
      <c r="AQ114" s="555"/>
      <c r="AR114" s="555"/>
      <c r="AS114" s="555"/>
      <c r="AT114" s="555"/>
      <c r="AU114" s="555"/>
      <c r="AV114" s="555"/>
      <c r="AW114" s="555"/>
      <c r="AX114" s="555"/>
      <c r="AY114" s="555"/>
      <c r="AZ114" s="555"/>
    </row>
    <row r="115" spans="1:52" s="491" customFormat="1" ht="15" customHeight="1">
      <c r="A115" s="1284"/>
      <c r="B115" s="1284"/>
      <c r="C115" s="1284"/>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533"/>
      <c r="AN115" s="529"/>
      <c r="AO115" s="555"/>
      <c r="AP115" s="555"/>
      <c r="AQ115" s="555"/>
      <c r="AR115" s="555"/>
      <c r="AS115" s="555"/>
      <c r="AT115" s="555"/>
      <c r="AU115" s="555"/>
      <c r="AV115" s="555"/>
      <c r="AW115" s="555"/>
      <c r="AX115" s="555"/>
      <c r="AY115" s="555"/>
      <c r="AZ115" s="555"/>
    </row>
    <row r="116" spans="1:52" s="491" customFormat="1" ht="15" customHeight="1">
      <c r="A116" s="1284"/>
      <c r="B116" s="1284"/>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533"/>
      <c r="AN116" s="529"/>
      <c r="AO116" s="555"/>
      <c r="AP116" s="555"/>
      <c r="AQ116" s="555"/>
      <c r="AR116" s="555"/>
      <c r="AS116" s="555"/>
      <c r="AT116" s="555"/>
      <c r="AU116" s="555"/>
      <c r="AV116" s="555"/>
      <c r="AW116" s="555"/>
      <c r="AX116" s="555"/>
      <c r="AY116" s="555"/>
      <c r="AZ116" s="555"/>
    </row>
    <row r="117" spans="1:52" s="491" customFormat="1" ht="15" customHeight="1">
      <c r="A117" s="1284"/>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533"/>
      <c r="AN117" s="529"/>
      <c r="AO117" s="555"/>
      <c r="AP117" s="555"/>
      <c r="AQ117" s="555"/>
      <c r="AR117" s="555"/>
      <c r="AS117" s="555"/>
      <c r="AT117" s="555"/>
      <c r="AU117" s="555"/>
      <c r="AV117" s="555"/>
      <c r="AW117" s="555"/>
      <c r="AX117" s="555"/>
      <c r="AY117" s="555"/>
      <c r="AZ117" s="555"/>
    </row>
    <row r="118" spans="1:52"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533"/>
      <c r="AN118" s="529"/>
      <c r="AO118" s="555"/>
      <c r="AP118" s="555"/>
      <c r="AQ118" s="555"/>
      <c r="AR118" s="555"/>
      <c r="AS118" s="555"/>
      <c r="AT118" s="555"/>
      <c r="AU118" s="555"/>
      <c r="AV118" s="555"/>
      <c r="AW118" s="555"/>
      <c r="AX118" s="555"/>
      <c r="AY118" s="555"/>
      <c r="AZ118" s="555"/>
    </row>
    <row r="119" spans="1:52"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0" t="s">
        <v>83</v>
      </c>
      <c r="AK119" s="1183"/>
      <c r="AL119" s="1180" t="s">
        <v>83</v>
      </c>
      <c r="AM119" s="636"/>
      <c r="AN119" s="655"/>
      <c r="AO119" s="682" t="str">
        <f>strCheckDate(O119:AM119)</f>
        <v/>
      </c>
      <c r="AP119" s="682"/>
      <c r="AQ119" s="682"/>
      <c r="AR119" s="685"/>
      <c r="AS119" s="682"/>
      <c r="AT119" s="682"/>
      <c r="AU119" s="682"/>
      <c r="AV119" s="682"/>
      <c r="AW119" s="682"/>
      <c r="AX119" s="682"/>
      <c r="AY119" s="682"/>
      <c r="AZ119" s="682"/>
    </row>
    <row r="122" spans="1:52" s="34" customFormat="1" ht="17.100000000000001" customHeight="1">
      <c r="G122" s="34" t="s">
        <v>12</v>
      </c>
      <c r="I122" s="34" t="s">
        <v>67</v>
      </c>
      <c r="U122" s="151"/>
    </row>
    <row r="123" spans="1:52" ht="17.100000000000001" customHeight="1">
      <c r="T123" s="116"/>
      <c r="U123" s="40"/>
    </row>
    <row r="124" spans="1:52" s="492" customFormat="1" ht="22.5">
      <c r="A124" s="1284">
        <v>1</v>
      </c>
      <c r="B124" s="887"/>
      <c r="C124" s="887"/>
      <c r="D124" s="887"/>
      <c r="E124" s="888"/>
      <c r="F124" s="889"/>
      <c r="G124" s="889"/>
      <c r="H124" s="889"/>
      <c r="I124" s="890"/>
      <c r="J124" s="885"/>
      <c r="K124" s="892"/>
      <c r="L124" s="561">
        <f>mergeValue(A124)</f>
        <v>1</v>
      </c>
      <c r="M124" s="609" t="s">
        <v>19</v>
      </c>
      <c r="N124" s="548"/>
      <c r="O124" s="1325"/>
      <c r="P124" s="1325"/>
      <c r="Q124" s="1325"/>
      <c r="R124" s="1325"/>
      <c r="S124" s="1325"/>
      <c r="T124" s="1325"/>
      <c r="U124" s="1325"/>
      <c r="V124" s="1325"/>
      <c r="W124" s="1125" t="s">
        <v>717</v>
      </c>
      <c r="X124" s="553"/>
      <c r="Y124" s="553"/>
      <c r="Z124" s="553"/>
      <c r="AA124" s="553"/>
      <c r="AB124" s="553"/>
      <c r="AC124" s="553"/>
      <c r="AD124" s="553"/>
      <c r="AE124" s="553"/>
      <c r="AF124" s="553"/>
      <c r="AG124" s="553"/>
      <c r="AH124" s="553"/>
    </row>
    <row r="125" spans="1:52" s="492" customFormat="1" ht="22.5">
      <c r="A125" s="1284"/>
      <c r="B125" s="1284">
        <v>1</v>
      </c>
      <c r="C125" s="887"/>
      <c r="D125" s="887"/>
      <c r="E125" s="889"/>
      <c r="F125" s="889"/>
      <c r="G125" s="889"/>
      <c r="H125" s="889"/>
      <c r="I125" s="884"/>
      <c r="J125" s="883"/>
      <c r="K125" s="886"/>
      <c r="L125" s="561" t="str">
        <f>mergeValue(A125) &amp;"."&amp; mergeValue(B125)</f>
        <v>1.1</v>
      </c>
      <c r="M125" s="515" t="s">
        <v>15</v>
      </c>
      <c r="N125" s="548"/>
      <c r="O125" s="1325"/>
      <c r="P125" s="1325"/>
      <c r="Q125" s="1325"/>
      <c r="R125" s="1325"/>
      <c r="S125" s="1325"/>
      <c r="T125" s="1325"/>
      <c r="U125" s="1325"/>
      <c r="V125" s="1325"/>
      <c r="W125" s="1125" t="s">
        <v>458</v>
      </c>
      <c r="X125" s="553"/>
      <c r="Y125" s="553"/>
      <c r="Z125" s="553"/>
      <c r="AA125" s="553"/>
      <c r="AB125" s="553"/>
      <c r="AC125" s="553"/>
      <c r="AD125" s="553"/>
      <c r="AE125" s="553"/>
      <c r="AF125" s="553"/>
      <c r="AG125" s="553"/>
      <c r="AH125" s="553"/>
    </row>
    <row r="126" spans="1:52" s="492" customFormat="1" ht="22.5">
      <c r="A126" s="1284"/>
      <c r="B126" s="1284"/>
      <c r="C126" s="1284">
        <v>1</v>
      </c>
      <c r="D126" s="887"/>
      <c r="E126" s="889"/>
      <c r="F126" s="889"/>
      <c r="G126" s="889"/>
      <c r="H126" s="889"/>
      <c r="I126" s="891"/>
      <c r="J126" s="883"/>
      <c r="K126" s="886"/>
      <c r="L126" s="561" t="str">
        <f>mergeValue(A126) &amp;"."&amp; mergeValue(B126)&amp;"."&amp; mergeValue(C126)</f>
        <v>1.1.1</v>
      </c>
      <c r="M126" s="516" t="s">
        <v>7</v>
      </c>
      <c r="N126" s="548"/>
      <c r="O126" s="1325"/>
      <c r="P126" s="1325"/>
      <c r="Q126" s="1325"/>
      <c r="R126" s="1325"/>
      <c r="S126" s="1325"/>
      <c r="T126" s="1325"/>
      <c r="U126" s="1325"/>
      <c r="V126" s="1325"/>
      <c r="W126" s="1125" t="s">
        <v>599</v>
      </c>
      <c r="X126" s="553"/>
      <c r="Y126" s="553"/>
      <c r="Z126" s="553"/>
      <c r="AA126" s="553"/>
      <c r="AB126" s="553"/>
      <c r="AC126" s="553"/>
      <c r="AD126" s="553"/>
      <c r="AE126" s="553"/>
      <c r="AF126" s="553"/>
      <c r="AG126" s="553"/>
      <c r="AH126" s="553"/>
    </row>
    <row r="127" spans="1:52" s="492" customFormat="1" ht="22.5">
      <c r="A127" s="1284"/>
      <c r="B127" s="1284"/>
      <c r="C127" s="1284"/>
      <c r="D127" s="1284">
        <v>1</v>
      </c>
      <c r="E127" s="889"/>
      <c r="F127" s="889"/>
      <c r="G127" s="889"/>
      <c r="H127" s="889"/>
      <c r="I127" s="891"/>
      <c r="J127" s="883"/>
      <c r="K127" s="886"/>
      <c r="L127" s="561" t="str">
        <f>mergeValue(A127) &amp;"."&amp; mergeValue(B127)&amp;"."&amp; mergeValue(C127)&amp;"."&amp; mergeValue(D127)</f>
        <v>1.1.1.1</v>
      </c>
      <c r="M127" s="517" t="s">
        <v>21</v>
      </c>
      <c r="N127" s="548"/>
      <c r="O127" s="1325"/>
      <c r="P127" s="1325"/>
      <c r="Q127" s="1325"/>
      <c r="R127" s="1325"/>
      <c r="S127" s="1325"/>
      <c r="T127" s="1325"/>
      <c r="U127" s="1325"/>
      <c r="V127" s="1325"/>
      <c r="W127" s="1125" t="s">
        <v>600</v>
      </c>
      <c r="X127" s="553"/>
      <c r="Y127" s="553"/>
      <c r="Z127" s="553"/>
      <c r="AA127" s="553"/>
      <c r="AB127" s="553"/>
      <c r="AC127" s="553"/>
      <c r="AD127" s="553"/>
      <c r="AE127" s="553"/>
      <c r="AF127" s="553"/>
      <c r="AG127" s="553"/>
      <c r="AH127" s="553"/>
    </row>
    <row r="128" spans="1:52" s="492" customFormat="1" ht="11.25" hidden="1" customHeight="1">
      <c r="A128" s="1284"/>
      <c r="B128" s="1284"/>
      <c r="C128" s="1284"/>
      <c r="D128" s="1284"/>
      <c r="E128" s="1284">
        <v>1</v>
      </c>
      <c r="F128" s="889"/>
      <c r="G128" s="889"/>
      <c r="H128" s="887">
        <v>1</v>
      </c>
      <c r="I128" s="1284">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4"/>
      <c r="B129" s="1284"/>
      <c r="C129" s="1284"/>
      <c r="D129" s="1284"/>
      <c r="E129" s="1284"/>
      <c r="F129" s="1284">
        <v>1</v>
      </c>
      <c r="G129" s="887"/>
      <c r="H129" s="887"/>
      <c r="I129" s="1284"/>
      <c r="J129" s="1284">
        <v>1</v>
      </c>
      <c r="K129" s="895"/>
      <c r="L129" s="561" t="str">
        <f>mergeValue(A129) &amp;"."&amp; mergeValue(B129)&amp;"."&amp; mergeValue(C129)&amp;"."&amp; mergeValue(D129)&amp;"."&amp;  mergeValue(F129)</f>
        <v>1.1.1.1.1</v>
      </c>
      <c r="M129" s="524" t="s">
        <v>9</v>
      </c>
      <c r="N129" s="549"/>
      <c r="O129" s="1318"/>
      <c r="P129" s="1318"/>
      <c r="Q129" s="1318"/>
      <c r="R129" s="1318"/>
      <c r="S129" s="1318"/>
      <c r="T129" s="1318"/>
      <c r="U129" s="1318"/>
      <c r="V129" s="1318"/>
      <c r="W129" s="1125" t="s">
        <v>719</v>
      </c>
      <c r="X129" s="553"/>
      <c r="Y129" s="557" t="str">
        <f>strCheckUnique(Z129:Z132)</f>
        <v/>
      </c>
      <c r="Z129" s="553"/>
      <c r="AA129" s="557"/>
      <c r="AB129" s="553"/>
      <c r="AC129" s="553"/>
      <c r="AD129" s="553"/>
      <c r="AE129" s="553"/>
      <c r="AF129" s="553"/>
      <c r="AG129" s="553"/>
      <c r="AH129" s="553"/>
    </row>
    <row r="130" spans="1:34" s="492" customFormat="1" ht="99" customHeight="1">
      <c r="A130" s="1284"/>
      <c r="B130" s="1284"/>
      <c r="C130" s="1284"/>
      <c r="D130" s="1284"/>
      <c r="E130" s="1284"/>
      <c r="F130" s="1284"/>
      <c r="G130" s="887">
        <v>1</v>
      </c>
      <c r="H130" s="887"/>
      <c r="I130" s="1284"/>
      <c r="J130" s="1284"/>
      <c r="K130" s="895">
        <v>1</v>
      </c>
      <c r="L130" s="561" t="str">
        <f>mergeValue(A130) &amp;"."&amp; mergeValue(B130)&amp;"."&amp; mergeValue(C130)&amp;"."&amp; mergeValue(D130)&amp;"."&amp; mergeValue(F130)&amp;"."&amp; mergeValue(G130)</f>
        <v>1.1.1.1.1.1</v>
      </c>
      <c r="M130" s="1010"/>
      <c r="N130" s="554"/>
      <c r="O130" s="531"/>
      <c r="P130" s="531"/>
      <c r="Q130" s="1034"/>
      <c r="R130" s="1289"/>
      <c r="S130" s="1291" t="s">
        <v>82</v>
      </c>
      <c r="T130" s="1289"/>
      <c r="U130" s="1291" t="s">
        <v>83</v>
      </c>
      <c r="V130" s="546"/>
      <c r="W130" s="1281" t="s">
        <v>732</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4"/>
      <c r="B131" s="1284"/>
      <c r="C131" s="1284"/>
      <c r="D131" s="1284"/>
      <c r="E131" s="1284"/>
      <c r="F131" s="1284"/>
      <c r="G131" s="887"/>
      <c r="H131" s="887"/>
      <c r="I131" s="1284"/>
      <c r="J131" s="1284"/>
      <c r="K131" s="895"/>
      <c r="L131" s="568"/>
      <c r="M131" s="614"/>
      <c r="N131" s="554"/>
      <c r="O131" s="531"/>
      <c r="P131" s="531"/>
      <c r="Q131" s="552" t="str">
        <f>R130 &amp; "-" &amp; T130</f>
        <v>-</v>
      </c>
      <c r="R131" s="1290"/>
      <c r="S131" s="1291"/>
      <c r="T131" s="1290"/>
      <c r="U131" s="1291"/>
      <c r="V131" s="546"/>
      <c r="W131" s="1282"/>
      <c r="X131" s="553"/>
      <c r="Y131" s="553"/>
      <c r="Z131" s="553"/>
      <c r="AA131" s="553"/>
      <c r="AB131" s="553"/>
      <c r="AC131" s="553"/>
      <c r="AD131" s="553"/>
      <c r="AE131" s="553"/>
      <c r="AF131" s="553"/>
      <c r="AG131" s="553"/>
      <c r="AH131" s="553"/>
    </row>
    <row r="132" spans="1:34" s="491" customFormat="1" ht="15" customHeight="1">
      <c r="A132" s="1284"/>
      <c r="B132" s="1284"/>
      <c r="C132" s="1284"/>
      <c r="D132" s="1284"/>
      <c r="E132" s="1284"/>
      <c r="F132" s="1284"/>
      <c r="G132" s="889"/>
      <c r="H132" s="887"/>
      <c r="I132" s="1284"/>
      <c r="J132" s="1284"/>
      <c r="K132" s="894"/>
      <c r="L132" s="507"/>
      <c r="M132" s="525" t="s">
        <v>24</v>
      </c>
      <c r="N132" s="520"/>
      <c r="O132" s="514"/>
      <c r="P132" s="514"/>
      <c r="Q132" s="514"/>
      <c r="R132" s="541"/>
      <c r="S132" s="533"/>
      <c r="T132" s="532"/>
      <c r="U132" s="520"/>
      <c r="V132" s="529"/>
      <c r="W132" s="1283"/>
      <c r="X132" s="555"/>
      <c r="Y132" s="555"/>
      <c r="Z132" s="555"/>
      <c r="AA132" s="555"/>
      <c r="AB132" s="555"/>
      <c r="AC132" s="555"/>
      <c r="AD132" s="555"/>
      <c r="AE132" s="555"/>
      <c r="AF132" s="555"/>
      <c r="AG132" s="555"/>
      <c r="AH132" s="555"/>
    </row>
    <row r="133" spans="1:34" s="491" customFormat="1" ht="15" customHeight="1">
      <c r="A133" s="1284"/>
      <c r="B133" s="1284"/>
      <c r="C133" s="1284"/>
      <c r="D133" s="1284"/>
      <c r="E133" s="1284"/>
      <c r="F133" s="889"/>
      <c r="G133" s="889"/>
      <c r="H133" s="887"/>
      <c r="I133" s="1284"/>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4"/>
      <c r="B134" s="1284"/>
      <c r="C134" s="1284"/>
      <c r="D134" s="1284"/>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4"/>
      <c r="B135" s="1284"/>
      <c r="C135" s="1284"/>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4"/>
      <c r="B136" s="1284"/>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4"/>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4">
        <v>1</v>
      </c>
      <c r="B142" s="905"/>
      <c r="C142" s="905"/>
      <c r="D142" s="905"/>
      <c r="E142" s="906"/>
      <c r="F142" s="907"/>
      <c r="G142" s="907"/>
      <c r="H142" s="907"/>
      <c r="I142" s="908"/>
      <c r="J142" s="903"/>
      <c r="K142" s="910"/>
      <c r="L142" s="561">
        <f>mergeValue(A142)</f>
        <v>1</v>
      </c>
      <c r="M142" s="609" t="s">
        <v>19</v>
      </c>
      <c r="N142" s="548"/>
      <c r="O142" s="1325"/>
      <c r="P142" s="1325"/>
      <c r="Q142" s="1325"/>
      <c r="R142" s="1325"/>
      <c r="S142" s="1325"/>
      <c r="T142" s="1325"/>
      <c r="U142" s="1325"/>
      <c r="V142" s="1325"/>
      <c r="W142" s="1125" t="s">
        <v>717</v>
      </c>
      <c r="X142" s="553"/>
      <c r="Y142" s="553"/>
      <c r="Z142" s="553"/>
      <c r="AA142" s="553"/>
      <c r="AB142" s="553"/>
      <c r="AC142" s="553"/>
      <c r="AD142" s="553"/>
      <c r="AE142" s="553"/>
      <c r="AF142" s="553"/>
      <c r="AG142" s="553"/>
      <c r="AH142" s="553"/>
    </row>
    <row r="143" spans="1:34" s="492" customFormat="1" ht="22.5">
      <c r="A143" s="1284"/>
      <c r="B143" s="1284">
        <v>1</v>
      </c>
      <c r="C143" s="905"/>
      <c r="D143" s="905"/>
      <c r="E143" s="907"/>
      <c r="F143" s="907"/>
      <c r="G143" s="907"/>
      <c r="H143" s="907"/>
      <c r="I143" s="902"/>
      <c r="J143" s="901"/>
      <c r="K143" s="904"/>
      <c r="L143" s="561" t="str">
        <f>mergeValue(A143) &amp;"."&amp; mergeValue(B143)</f>
        <v>1.1</v>
      </c>
      <c r="M143" s="515" t="s">
        <v>15</v>
      </c>
      <c r="N143" s="548"/>
      <c r="O143" s="1325"/>
      <c r="P143" s="1325"/>
      <c r="Q143" s="1325"/>
      <c r="R143" s="1325"/>
      <c r="S143" s="1325"/>
      <c r="T143" s="1325"/>
      <c r="U143" s="1325"/>
      <c r="V143" s="1325"/>
      <c r="W143" s="1125" t="s">
        <v>458</v>
      </c>
      <c r="X143" s="553"/>
      <c r="Y143" s="553"/>
      <c r="Z143" s="553"/>
      <c r="AA143" s="553"/>
      <c r="AB143" s="553"/>
      <c r="AC143" s="553"/>
      <c r="AD143" s="553"/>
      <c r="AE143" s="553"/>
      <c r="AF143" s="553"/>
      <c r="AG143" s="553"/>
      <c r="AH143" s="553"/>
    </row>
    <row r="144" spans="1:34" s="492" customFormat="1" ht="22.5">
      <c r="A144" s="1284"/>
      <c r="B144" s="1284"/>
      <c r="C144" s="1284">
        <v>1</v>
      </c>
      <c r="D144" s="905"/>
      <c r="E144" s="907"/>
      <c r="F144" s="907"/>
      <c r="G144" s="907"/>
      <c r="H144" s="907"/>
      <c r="I144" s="909"/>
      <c r="J144" s="901"/>
      <c r="K144" s="904"/>
      <c r="L144" s="561" t="str">
        <f>mergeValue(A144) &amp;"."&amp; mergeValue(B144)&amp;"."&amp; mergeValue(C144)</f>
        <v>1.1.1</v>
      </c>
      <c r="M144" s="516" t="s">
        <v>7</v>
      </c>
      <c r="N144" s="548"/>
      <c r="O144" s="1325"/>
      <c r="P144" s="1325"/>
      <c r="Q144" s="1325"/>
      <c r="R144" s="1325"/>
      <c r="S144" s="1325"/>
      <c r="T144" s="1325"/>
      <c r="U144" s="1325"/>
      <c r="V144" s="1325"/>
      <c r="W144" s="1125" t="s">
        <v>599</v>
      </c>
      <c r="X144" s="553"/>
      <c r="Y144" s="553"/>
      <c r="Z144" s="553"/>
      <c r="AA144" s="553"/>
      <c r="AB144" s="553"/>
      <c r="AC144" s="553"/>
      <c r="AD144" s="553"/>
      <c r="AE144" s="553"/>
      <c r="AF144" s="553"/>
      <c r="AG144" s="553"/>
      <c r="AH144" s="553"/>
    </row>
    <row r="145" spans="1:35" s="492" customFormat="1" ht="22.5">
      <c r="A145" s="1284"/>
      <c r="B145" s="1284"/>
      <c r="C145" s="1284"/>
      <c r="D145" s="1284">
        <v>1</v>
      </c>
      <c r="E145" s="907"/>
      <c r="F145" s="907"/>
      <c r="G145" s="907"/>
      <c r="H145" s="907"/>
      <c r="I145" s="909"/>
      <c r="J145" s="901"/>
      <c r="K145" s="904"/>
      <c r="L145" s="561" t="str">
        <f>mergeValue(A145) &amp;"."&amp; mergeValue(B145)&amp;"."&amp; mergeValue(C145)&amp;"."&amp; mergeValue(D145)</f>
        <v>1.1.1.1</v>
      </c>
      <c r="M145" s="517" t="s">
        <v>21</v>
      </c>
      <c r="N145" s="548"/>
      <c r="O145" s="1325"/>
      <c r="P145" s="1325"/>
      <c r="Q145" s="1325"/>
      <c r="R145" s="1325"/>
      <c r="S145" s="1325"/>
      <c r="T145" s="1325"/>
      <c r="U145" s="1325"/>
      <c r="V145" s="1325"/>
      <c r="W145" s="1125" t="s">
        <v>600</v>
      </c>
      <c r="X145" s="553"/>
      <c r="Y145" s="553"/>
      <c r="Z145" s="553"/>
      <c r="AA145" s="553"/>
      <c r="AB145" s="553"/>
      <c r="AC145" s="553"/>
      <c r="AD145" s="553"/>
      <c r="AE145" s="553"/>
      <c r="AF145" s="553"/>
      <c r="AG145" s="553"/>
      <c r="AH145" s="553"/>
    </row>
    <row r="146" spans="1:35" s="492" customFormat="1" ht="11.25" hidden="1" customHeight="1">
      <c r="A146" s="1284"/>
      <c r="B146" s="1284"/>
      <c r="C146" s="1284"/>
      <c r="D146" s="1284"/>
      <c r="E146" s="1284">
        <v>1</v>
      </c>
      <c r="F146" s="907"/>
      <c r="G146" s="907"/>
      <c r="H146" s="905">
        <v>1</v>
      </c>
      <c r="I146" s="1284">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4"/>
      <c r="B147" s="1284"/>
      <c r="C147" s="1284"/>
      <c r="D147" s="1284"/>
      <c r="E147" s="1284"/>
      <c r="F147" s="1284">
        <v>1</v>
      </c>
      <c r="G147" s="905"/>
      <c r="H147" s="905"/>
      <c r="I147" s="1284"/>
      <c r="J147" s="1284">
        <v>1</v>
      </c>
      <c r="K147" s="913"/>
      <c r="L147" s="561" t="str">
        <f>mergeValue(A147) &amp;"."&amp; mergeValue(B147)&amp;"."&amp; mergeValue(C147)&amp;"."&amp; mergeValue(D147)&amp;"."&amp;  mergeValue(F147)</f>
        <v>1.1.1.1.1</v>
      </c>
      <c r="M147" s="524" t="s">
        <v>9</v>
      </c>
      <c r="N147" s="549"/>
      <c r="O147" s="1318"/>
      <c r="P147" s="1318"/>
      <c r="Q147" s="1318"/>
      <c r="R147" s="1318"/>
      <c r="S147" s="1318"/>
      <c r="T147" s="1318"/>
      <c r="U147" s="1318"/>
      <c r="V147" s="1318"/>
      <c r="W147" s="1125" t="s">
        <v>719</v>
      </c>
      <c r="X147" s="553"/>
      <c r="Y147" s="557" t="str">
        <f>strCheckUnique(Z147:Z150)</f>
        <v/>
      </c>
      <c r="Z147" s="553"/>
      <c r="AA147" s="557"/>
      <c r="AB147" s="553"/>
      <c r="AC147" s="553"/>
      <c r="AD147" s="553"/>
      <c r="AE147" s="553"/>
      <c r="AF147" s="553"/>
      <c r="AG147" s="553"/>
      <c r="AH147" s="553"/>
    </row>
    <row r="148" spans="1:35" s="492" customFormat="1" ht="99" customHeight="1">
      <c r="A148" s="1284"/>
      <c r="B148" s="1284"/>
      <c r="C148" s="1284"/>
      <c r="D148" s="1284"/>
      <c r="E148" s="1284"/>
      <c r="F148" s="1284"/>
      <c r="G148" s="905">
        <v>1</v>
      </c>
      <c r="H148" s="905"/>
      <c r="I148" s="1284"/>
      <c r="J148" s="1284"/>
      <c r="K148" s="913">
        <v>1</v>
      </c>
      <c r="L148" s="561" t="str">
        <f>mergeValue(A148) &amp;"."&amp; mergeValue(B148)&amp;"."&amp; mergeValue(C148)&amp;"."&amp; mergeValue(D148)&amp;"."&amp; mergeValue(F148)&amp;"."&amp; mergeValue(G148)</f>
        <v>1.1.1.1.1.1</v>
      </c>
      <c r="M148" s="1010"/>
      <c r="N148" s="554"/>
      <c r="O148" s="531"/>
      <c r="P148" s="531"/>
      <c r="Q148" s="1034"/>
      <c r="R148" s="1289"/>
      <c r="S148" s="1291" t="s">
        <v>82</v>
      </c>
      <c r="T148" s="1289"/>
      <c r="U148" s="1291" t="s">
        <v>83</v>
      </c>
      <c r="V148" s="546"/>
      <c r="W148" s="1281" t="s">
        <v>732</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4"/>
      <c r="B149" s="1284"/>
      <c r="C149" s="1284"/>
      <c r="D149" s="1284"/>
      <c r="E149" s="1284"/>
      <c r="F149" s="1284"/>
      <c r="G149" s="905"/>
      <c r="H149" s="905"/>
      <c r="I149" s="1284"/>
      <c r="J149" s="1284"/>
      <c r="K149" s="913"/>
      <c r="L149" s="568"/>
      <c r="M149" s="614"/>
      <c r="N149" s="554"/>
      <c r="O149" s="531"/>
      <c r="P149" s="531"/>
      <c r="Q149" s="552" t="str">
        <f>R148 &amp; "-" &amp; T148</f>
        <v>-</v>
      </c>
      <c r="R149" s="1290"/>
      <c r="S149" s="1291"/>
      <c r="T149" s="1290"/>
      <c r="U149" s="1291"/>
      <c r="V149" s="546"/>
      <c r="W149" s="1282"/>
      <c r="X149" s="553"/>
      <c r="Y149" s="553"/>
      <c r="Z149" s="553"/>
      <c r="AA149" s="553"/>
      <c r="AB149" s="553"/>
      <c r="AC149" s="553"/>
      <c r="AD149" s="553"/>
      <c r="AE149" s="553"/>
      <c r="AF149" s="553"/>
      <c r="AG149" s="553"/>
      <c r="AH149" s="553"/>
    </row>
    <row r="150" spans="1:35" s="491" customFormat="1" ht="15" customHeight="1">
      <c r="A150" s="1284"/>
      <c r="B150" s="1284"/>
      <c r="C150" s="1284"/>
      <c r="D150" s="1284"/>
      <c r="E150" s="1284"/>
      <c r="F150" s="1284"/>
      <c r="G150" s="907"/>
      <c r="H150" s="905"/>
      <c r="I150" s="1284"/>
      <c r="J150" s="1284"/>
      <c r="K150" s="912"/>
      <c r="L150" s="507"/>
      <c r="M150" s="525" t="s">
        <v>24</v>
      </c>
      <c r="N150" s="520"/>
      <c r="O150" s="514"/>
      <c r="P150" s="514"/>
      <c r="Q150" s="514"/>
      <c r="R150" s="541"/>
      <c r="S150" s="533"/>
      <c r="T150" s="532"/>
      <c r="U150" s="520"/>
      <c r="V150" s="529"/>
      <c r="W150" s="1283"/>
      <c r="X150" s="555"/>
      <c r="Y150" s="555"/>
      <c r="Z150" s="555"/>
      <c r="AA150" s="555"/>
      <c r="AB150" s="555"/>
      <c r="AC150" s="555"/>
      <c r="AD150" s="555"/>
      <c r="AE150" s="555"/>
      <c r="AF150" s="555"/>
      <c r="AG150" s="555"/>
      <c r="AH150" s="555"/>
    </row>
    <row r="151" spans="1:35" s="491" customFormat="1" ht="15" customHeight="1">
      <c r="A151" s="1284"/>
      <c r="B151" s="1284"/>
      <c r="C151" s="1284"/>
      <c r="D151" s="1284"/>
      <c r="E151" s="1284"/>
      <c r="F151" s="907"/>
      <c r="G151" s="907"/>
      <c r="H151" s="905"/>
      <c r="I151" s="1284"/>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4"/>
      <c r="B152" s="1284"/>
      <c r="C152" s="1284"/>
      <c r="D152" s="1284"/>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4"/>
      <c r="B153" s="1284"/>
      <c r="C153" s="1284"/>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4"/>
      <c r="B154" s="1284"/>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4"/>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4">
        <v>1</v>
      </c>
      <c r="B160" s="848"/>
      <c r="C160" s="848"/>
      <c r="D160" s="848"/>
      <c r="E160" s="849"/>
      <c r="F160" s="850"/>
      <c r="G160" s="850"/>
      <c r="H160" s="850"/>
      <c r="I160" s="851"/>
      <c r="J160" s="846"/>
      <c r="K160" s="853"/>
      <c r="L160" s="561">
        <f>mergeValue(A160)</f>
        <v>1</v>
      </c>
      <c r="M160" s="609" t="s">
        <v>19</v>
      </c>
      <c r="N160" s="548"/>
      <c r="O160" s="1378"/>
      <c r="P160" s="1379"/>
      <c r="Q160" s="1379"/>
      <c r="R160" s="1379"/>
      <c r="S160" s="1379"/>
      <c r="T160" s="1379"/>
      <c r="U160" s="1379"/>
      <c r="V160" s="1380"/>
      <c r="W160" s="1125" t="s">
        <v>717</v>
      </c>
      <c r="X160" s="553"/>
      <c r="Y160" s="553"/>
      <c r="Z160" s="553"/>
      <c r="AA160" s="553"/>
      <c r="AB160" s="553"/>
      <c r="AC160" s="553"/>
      <c r="AD160" s="553"/>
      <c r="AE160" s="553"/>
      <c r="AF160" s="553"/>
      <c r="AG160" s="553"/>
    </row>
    <row r="161" spans="1:33" s="492" customFormat="1" ht="22.5">
      <c r="A161" s="1284"/>
      <c r="B161" s="1284">
        <v>1</v>
      </c>
      <c r="C161" s="848"/>
      <c r="D161" s="848"/>
      <c r="E161" s="850"/>
      <c r="F161" s="850"/>
      <c r="G161" s="850"/>
      <c r="H161" s="850"/>
      <c r="I161" s="845"/>
      <c r="J161" s="844"/>
      <c r="K161" s="847"/>
      <c r="L161" s="561" t="str">
        <f>mergeValue(A161) &amp;"."&amp; mergeValue(B161)</f>
        <v>1.1</v>
      </c>
      <c r="M161" s="515" t="s">
        <v>15</v>
      </c>
      <c r="N161" s="548"/>
      <c r="O161" s="1378"/>
      <c r="P161" s="1379"/>
      <c r="Q161" s="1379"/>
      <c r="R161" s="1379"/>
      <c r="S161" s="1379"/>
      <c r="T161" s="1379"/>
      <c r="U161" s="1379"/>
      <c r="V161" s="1380"/>
      <c r="W161" s="1125" t="s">
        <v>458</v>
      </c>
      <c r="X161" s="553"/>
      <c r="Y161" s="553"/>
      <c r="Z161" s="553"/>
      <c r="AA161" s="553"/>
      <c r="AB161" s="553"/>
      <c r="AC161" s="553"/>
      <c r="AD161" s="553"/>
      <c r="AE161" s="553"/>
      <c r="AF161" s="553"/>
      <c r="AG161" s="553"/>
    </row>
    <row r="162" spans="1:33" s="492" customFormat="1" ht="22.5">
      <c r="A162" s="1284"/>
      <c r="B162" s="1284"/>
      <c r="C162" s="1284">
        <v>1</v>
      </c>
      <c r="D162" s="848"/>
      <c r="E162" s="850"/>
      <c r="F162" s="850"/>
      <c r="G162" s="850"/>
      <c r="H162" s="850"/>
      <c r="I162" s="852"/>
      <c r="J162" s="844"/>
      <c r="K162" s="847"/>
      <c r="L162" s="561" t="str">
        <f>mergeValue(A162) &amp;"."&amp; mergeValue(B162)&amp;"."&amp; mergeValue(C162)</f>
        <v>1.1.1</v>
      </c>
      <c r="M162" s="516" t="s">
        <v>7</v>
      </c>
      <c r="N162" s="548"/>
      <c r="O162" s="1378"/>
      <c r="P162" s="1379"/>
      <c r="Q162" s="1379"/>
      <c r="R162" s="1379"/>
      <c r="S162" s="1379"/>
      <c r="T162" s="1379"/>
      <c r="U162" s="1379"/>
      <c r="V162" s="1380"/>
      <c r="W162" s="1125" t="s">
        <v>599</v>
      </c>
      <c r="X162" s="553"/>
      <c r="Y162" s="553"/>
      <c r="Z162" s="553"/>
      <c r="AA162" s="553"/>
      <c r="AB162" s="553"/>
      <c r="AC162" s="553"/>
      <c r="AD162" s="553"/>
      <c r="AE162" s="553"/>
      <c r="AF162" s="553"/>
      <c r="AG162" s="553"/>
    </row>
    <row r="163" spans="1:33" s="492" customFormat="1" ht="22.5">
      <c r="A163" s="1284"/>
      <c r="B163" s="1284"/>
      <c r="C163" s="1284"/>
      <c r="D163" s="1284">
        <v>1</v>
      </c>
      <c r="E163" s="850"/>
      <c r="F163" s="850"/>
      <c r="G163" s="850"/>
      <c r="H163" s="850"/>
      <c r="I163" s="852"/>
      <c r="J163" s="844"/>
      <c r="K163" s="847"/>
      <c r="L163" s="561" t="str">
        <f>mergeValue(A163) &amp;"."&amp; mergeValue(B163)&amp;"."&amp; mergeValue(C163)&amp;"."&amp; mergeValue(D163)</f>
        <v>1.1.1.1</v>
      </c>
      <c r="M163" s="517" t="s">
        <v>21</v>
      </c>
      <c r="N163" s="548"/>
      <c r="O163" s="1378"/>
      <c r="P163" s="1379"/>
      <c r="Q163" s="1379"/>
      <c r="R163" s="1379"/>
      <c r="S163" s="1379"/>
      <c r="T163" s="1379"/>
      <c r="U163" s="1379"/>
      <c r="V163" s="1380"/>
      <c r="W163" s="1125" t="s">
        <v>600</v>
      </c>
      <c r="X163" s="553"/>
      <c r="Y163" s="553"/>
      <c r="Z163" s="553"/>
      <c r="AA163" s="553"/>
      <c r="AB163" s="553"/>
      <c r="AC163" s="553"/>
      <c r="AD163" s="553"/>
      <c r="AE163" s="553"/>
      <c r="AF163" s="553"/>
      <c r="AG163" s="553"/>
    </row>
    <row r="164" spans="1:33" s="492" customFormat="1" ht="78.75">
      <c r="A164" s="1284"/>
      <c r="B164" s="1284"/>
      <c r="C164" s="1284"/>
      <c r="D164" s="1284"/>
      <c r="E164" s="1284">
        <v>1</v>
      </c>
      <c r="F164" s="850"/>
      <c r="G164" s="850"/>
      <c r="H164" s="848">
        <v>1</v>
      </c>
      <c r="I164" s="1284">
        <v>1</v>
      </c>
      <c r="J164" s="850"/>
      <c r="K164" s="855"/>
      <c r="L164" s="561" t="str">
        <f>mergeValue(A164) &amp;"."&amp; mergeValue(B164)&amp;"."&amp; mergeValue(C164)&amp;"."&amp; mergeValue(D164)&amp;"."&amp; mergeValue(E164)</f>
        <v>1.1.1.1.1</v>
      </c>
      <c r="M164" s="523" t="s">
        <v>8</v>
      </c>
      <c r="N164" s="549"/>
      <c r="O164" s="1286"/>
      <c r="P164" s="1287"/>
      <c r="Q164" s="1287"/>
      <c r="R164" s="1287"/>
      <c r="S164" s="1287"/>
      <c r="T164" s="1287"/>
      <c r="U164" s="1287"/>
      <c r="V164" s="1288"/>
      <c r="W164" s="1125" t="s">
        <v>718</v>
      </c>
      <c r="X164" s="553"/>
      <c r="Y164" s="553"/>
      <c r="Z164" s="553"/>
      <c r="AA164" s="553"/>
      <c r="AB164" s="553"/>
      <c r="AC164" s="553"/>
      <c r="AD164" s="553"/>
      <c r="AE164" s="553"/>
      <c r="AF164" s="553"/>
      <c r="AG164" s="553"/>
    </row>
    <row r="165" spans="1:33" s="492" customFormat="1" ht="33.75">
      <c r="A165" s="1284"/>
      <c r="B165" s="1284"/>
      <c r="C165" s="1284"/>
      <c r="D165" s="1284"/>
      <c r="E165" s="1284"/>
      <c r="F165" s="1284">
        <v>1</v>
      </c>
      <c r="G165" s="848"/>
      <c r="H165" s="848"/>
      <c r="I165" s="1284"/>
      <c r="J165" s="1284">
        <v>1</v>
      </c>
      <c r="K165" s="856"/>
      <c r="L165" s="561" t="str">
        <f>mergeValue(A165) &amp;"."&amp; mergeValue(B165)&amp;"."&amp; mergeValue(C165)&amp;"."&amp; mergeValue(D165)&amp;"."&amp; mergeValue(E165)&amp;"."&amp; mergeValue(F165)</f>
        <v>1.1.1.1.1.1</v>
      </c>
      <c r="M165" s="524" t="s">
        <v>9</v>
      </c>
      <c r="N165" s="549"/>
      <c r="O165" s="1286"/>
      <c r="P165" s="1287"/>
      <c r="Q165" s="1287"/>
      <c r="R165" s="1287"/>
      <c r="S165" s="1287"/>
      <c r="T165" s="1287"/>
      <c r="U165" s="1287"/>
      <c r="V165" s="1288"/>
      <c r="W165" s="1125" t="s">
        <v>719</v>
      </c>
      <c r="X165" s="553"/>
      <c r="Y165" s="557" t="str">
        <f>strCheckUnique(Z165:Z168)</f>
        <v/>
      </c>
      <c r="Z165" s="553"/>
      <c r="AA165" s="557" t="str">
        <f>IF(O165="","",O165 &amp; ":_")</f>
        <v/>
      </c>
      <c r="AB165" s="553"/>
      <c r="AC165" s="553"/>
      <c r="AD165" s="553"/>
      <c r="AE165" s="553"/>
      <c r="AF165" s="553"/>
      <c r="AG165" s="553"/>
    </row>
    <row r="166" spans="1:33" s="492" customFormat="1" ht="122.1" customHeight="1">
      <c r="A166" s="1284"/>
      <c r="B166" s="1284"/>
      <c r="C166" s="1284"/>
      <c r="D166" s="1284"/>
      <c r="E166" s="1284"/>
      <c r="F166" s="1284"/>
      <c r="G166" s="848">
        <v>1</v>
      </c>
      <c r="H166" s="848"/>
      <c r="I166" s="1284"/>
      <c r="J166" s="1284"/>
      <c r="K166" s="856">
        <v>1</v>
      </c>
      <c r="L166" s="561" t="str">
        <f>mergeValue(A166) &amp;"."&amp; mergeValue(B166)&amp;"."&amp; mergeValue(C166)&amp;"."&amp; mergeValue(D166)&amp;"."&amp; mergeValue(E166)&amp;"."&amp; mergeValue(F166)&amp;"."&amp; mergeValue(G166)</f>
        <v>1.1.1.1.1.1.1</v>
      </c>
      <c r="M166" s="1010"/>
      <c r="N166" s="554"/>
      <c r="O166" s="1019"/>
      <c r="P166" s="531"/>
      <c r="Q166" s="531"/>
      <c r="R166" s="1289"/>
      <c r="S166" s="1291" t="s">
        <v>82</v>
      </c>
      <c r="T166" s="1289"/>
      <c r="U166" s="1291" t="s">
        <v>82</v>
      </c>
      <c r="V166" s="546"/>
      <c r="W166" s="1281" t="s">
        <v>720</v>
      </c>
      <c r="X166" s="553" t="str">
        <f>strCheckDate(O167:V167)</f>
        <v/>
      </c>
      <c r="Y166" s="557"/>
      <c r="Z166" s="557" t="str">
        <f>IF(M166="","",M166 )</f>
        <v/>
      </c>
      <c r="AA166" s="557"/>
      <c r="AB166" s="557"/>
      <c r="AC166" s="557"/>
      <c r="AD166" s="553"/>
      <c r="AE166" s="553"/>
      <c r="AF166" s="553"/>
      <c r="AG166" s="553"/>
    </row>
    <row r="167" spans="1:33" s="492" customFormat="1" ht="11.25" hidden="1" customHeight="1">
      <c r="A167" s="1284"/>
      <c r="B167" s="1284"/>
      <c r="C167" s="1284"/>
      <c r="D167" s="1284"/>
      <c r="E167" s="1284"/>
      <c r="F167" s="1284"/>
      <c r="G167" s="848"/>
      <c r="H167" s="848"/>
      <c r="I167" s="1284"/>
      <c r="J167" s="1284"/>
      <c r="K167" s="856"/>
      <c r="L167" s="568"/>
      <c r="M167" s="614"/>
      <c r="N167" s="554"/>
      <c r="O167" s="552"/>
      <c r="P167" s="531"/>
      <c r="Q167" s="552" t="str">
        <f>R166 &amp; "-" &amp; T166</f>
        <v>-</v>
      </c>
      <c r="R167" s="1290"/>
      <c r="S167" s="1291"/>
      <c r="T167" s="1290"/>
      <c r="U167" s="1291"/>
      <c r="V167" s="546"/>
      <c r="W167" s="1282"/>
      <c r="X167" s="553"/>
      <c r="Y167" s="553"/>
      <c r="Z167" s="553"/>
      <c r="AA167" s="553"/>
      <c r="AB167" s="553"/>
      <c r="AC167" s="553"/>
      <c r="AD167" s="553"/>
      <c r="AE167" s="553"/>
      <c r="AF167" s="553"/>
      <c r="AG167" s="553"/>
    </row>
    <row r="168" spans="1:33" s="491" customFormat="1" ht="15" customHeight="1">
      <c r="A168" s="1284"/>
      <c r="B168" s="1284"/>
      <c r="C168" s="1284"/>
      <c r="D168" s="1284"/>
      <c r="E168" s="1284"/>
      <c r="F168" s="1284"/>
      <c r="G168" s="850"/>
      <c r="H168" s="848"/>
      <c r="I168" s="1284"/>
      <c r="J168" s="1284"/>
      <c r="K168" s="855"/>
      <c r="L168" s="507"/>
      <c r="M168" s="526" t="s">
        <v>24</v>
      </c>
      <c r="N168" s="520"/>
      <c r="O168" s="514"/>
      <c r="P168" s="514"/>
      <c r="Q168" s="514"/>
      <c r="R168" s="541"/>
      <c r="S168" s="533"/>
      <c r="T168" s="532"/>
      <c r="U168" s="520"/>
      <c r="V168" s="529"/>
      <c r="W168" s="1283"/>
      <c r="X168" s="555"/>
      <c r="Y168" s="555"/>
      <c r="Z168" s="555"/>
      <c r="AA168" s="555"/>
      <c r="AB168" s="555"/>
      <c r="AC168" s="555"/>
      <c r="AD168" s="555"/>
      <c r="AE168" s="555"/>
      <c r="AF168" s="555"/>
      <c r="AG168" s="555"/>
    </row>
    <row r="169" spans="1:33" s="491" customFormat="1" ht="15" customHeight="1">
      <c r="A169" s="1284"/>
      <c r="B169" s="1284"/>
      <c r="C169" s="1284"/>
      <c r="D169" s="1284"/>
      <c r="E169" s="1284"/>
      <c r="F169" s="850"/>
      <c r="G169" s="850"/>
      <c r="H169" s="848"/>
      <c r="I169" s="1284"/>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4"/>
      <c r="B170" s="1284"/>
      <c r="C170" s="1284"/>
      <c r="D170" s="1284"/>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4"/>
      <c r="B171" s="1284"/>
      <c r="C171" s="1284"/>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4"/>
      <c r="B172" s="1284"/>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4"/>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4">
        <v>1</v>
      </c>
      <c r="B178" s="927"/>
      <c r="C178" s="927"/>
      <c r="D178" s="927"/>
      <c r="E178" s="927"/>
      <c r="F178" s="927"/>
      <c r="G178" s="928"/>
      <c r="H178" s="928"/>
      <c r="I178" s="930"/>
      <c r="J178" s="922"/>
      <c r="K178" s="922"/>
      <c r="L178" s="687">
        <f>mergeValue(A178)</f>
        <v>1</v>
      </c>
      <c r="M178" s="609" t="s">
        <v>19</v>
      </c>
      <c r="N178" s="680"/>
      <c r="O178" s="1378"/>
      <c r="P178" s="1379"/>
      <c r="Q178" s="1379"/>
      <c r="R178" s="1379"/>
      <c r="S178" s="1379"/>
      <c r="T178" s="1379"/>
      <c r="U178" s="1379"/>
      <c r="V178" s="1379"/>
      <c r="W178" s="1380"/>
      <c r="X178" s="1093" t="s">
        <v>717</v>
      </c>
      <c r="Y178" s="682"/>
      <c r="Z178" s="682"/>
      <c r="AA178" s="682"/>
      <c r="AB178" s="682"/>
      <c r="AC178" s="682"/>
      <c r="AD178" s="682"/>
      <c r="AE178" s="682"/>
      <c r="AF178" s="682"/>
      <c r="AG178" s="682"/>
    </row>
    <row r="179" spans="1:47" s="650" customFormat="1" ht="22.5">
      <c r="A179" s="1284"/>
      <c r="B179" s="1284">
        <v>1</v>
      </c>
      <c r="C179" s="927"/>
      <c r="D179" s="927"/>
      <c r="E179" s="927"/>
      <c r="F179" s="927"/>
      <c r="G179" s="932"/>
      <c r="H179" s="929"/>
      <c r="I179" s="934"/>
      <c r="J179" s="919"/>
      <c r="K179" s="918"/>
      <c r="L179" s="687" t="str">
        <f>mergeValue(A179) &amp;"."&amp; mergeValue(B179)</f>
        <v>1.1</v>
      </c>
      <c r="M179" s="657" t="s">
        <v>15</v>
      </c>
      <c r="N179" s="680"/>
      <c r="O179" s="1378"/>
      <c r="P179" s="1379"/>
      <c r="Q179" s="1379"/>
      <c r="R179" s="1379"/>
      <c r="S179" s="1379"/>
      <c r="T179" s="1379"/>
      <c r="U179" s="1379"/>
      <c r="V179" s="1379"/>
      <c r="W179" s="1380"/>
      <c r="X179" s="1093" t="s">
        <v>458</v>
      </c>
      <c r="Y179" s="682"/>
      <c r="Z179" s="682"/>
      <c r="AA179" s="682"/>
      <c r="AB179" s="682"/>
      <c r="AC179" s="682"/>
      <c r="AD179" s="682"/>
      <c r="AE179" s="682"/>
      <c r="AF179" s="682"/>
      <c r="AG179" s="682"/>
    </row>
    <row r="180" spans="1:47" s="650" customFormat="1" ht="22.5">
      <c r="A180" s="1284"/>
      <c r="B180" s="1284"/>
      <c r="C180" s="1284">
        <v>1</v>
      </c>
      <c r="D180" s="927"/>
      <c r="E180" s="927"/>
      <c r="F180" s="927"/>
      <c r="G180" s="932"/>
      <c r="H180" s="929"/>
      <c r="I180" s="935"/>
      <c r="J180" s="919"/>
      <c r="K180" s="918"/>
      <c r="L180" s="687" t="str">
        <f>mergeValue(A180) &amp;"."&amp; mergeValue(B180)&amp;"."&amp; mergeValue(C180)</f>
        <v>1.1.1</v>
      </c>
      <c r="M180" s="658" t="s">
        <v>7</v>
      </c>
      <c r="N180" s="680"/>
      <c r="O180" s="1378"/>
      <c r="P180" s="1379"/>
      <c r="Q180" s="1379"/>
      <c r="R180" s="1379"/>
      <c r="S180" s="1379"/>
      <c r="T180" s="1379"/>
      <c r="U180" s="1379"/>
      <c r="V180" s="1379"/>
      <c r="W180" s="1380"/>
      <c r="X180" s="1093" t="s">
        <v>599</v>
      </c>
      <c r="Y180" s="682"/>
      <c r="Z180" s="682"/>
      <c r="AA180" s="682"/>
      <c r="AB180" s="682"/>
      <c r="AC180" s="682"/>
      <c r="AD180" s="682"/>
      <c r="AE180" s="682"/>
      <c r="AF180" s="682"/>
      <c r="AG180" s="682"/>
    </row>
    <row r="181" spans="1:47" s="650" customFormat="1" ht="22.5">
      <c r="A181" s="1284"/>
      <c r="B181" s="1284"/>
      <c r="C181" s="1284"/>
      <c r="D181" s="1284">
        <v>1</v>
      </c>
      <c r="E181" s="927"/>
      <c r="F181" s="927"/>
      <c r="G181" s="932"/>
      <c r="H181" s="929"/>
      <c r="I181" s="935"/>
      <c r="J181" s="933"/>
      <c r="K181" s="918"/>
      <c r="L181" s="687" t="str">
        <f>mergeValue(A181) &amp;"."&amp; mergeValue(B181)&amp;"."&amp; mergeValue(C181)&amp;"."&amp; mergeValue(D181)</f>
        <v>1.1.1.1</v>
      </c>
      <c r="M181" s="659" t="s">
        <v>21</v>
      </c>
      <c r="N181" s="680"/>
      <c r="O181" s="1378"/>
      <c r="P181" s="1379"/>
      <c r="Q181" s="1379"/>
      <c r="R181" s="1379"/>
      <c r="S181" s="1379"/>
      <c r="T181" s="1379"/>
      <c r="U181" s="1379"/>
      <c r="V181" s="1379"/>
      <c r="W181" s="1380"/>
      <c r="X181" s="967" t="s">
        <v>622</v>
      </c>
      <c r="Y181" s="682"/>
      <c r="Z181" s="682"/>
      <c r="AA181" s="682"/>
      <c r="AB181" s="682"/>
      <c r="AC181" s="682"/>
      <c r="AD181" s="682"/>
      <c r="AE181" s="682"/>
      <c r="AF181" s="682"/>
      <c r="AG181" s="682"/>
    </row>
    <row r="182" spans="1:47" s="650" customFormat="1" ht="56.25" customHeight="1">
      <c r="A182" s="1284"/>
      <c r="B182" s="1284"/>
      <c r="C182" s="1284"/>
      <c r="D182" s="1284"/>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281" t="s">
        <v>746</v>
      </c>
      <c r="Y182" s="682" t="str">
        <f>strCheckDateTwo(N182:W182)</f>
        <v/>
      </c>
      <c r="Z182" s="682"/>
      <c r="AA182" s="682"/>
      <c r="AB182" s="682"/>
      <c r="AC182" s="682"/>
      <c r="AD182" s="682"/>
      <c r="AE182" s="682"/>
      <c r="AF182" s="682"/>
      <c r="AG182" s="682"/>
    </row>
    <row r="183" spans="1:47" s="650" customFormat="1" ht="14.25" hidden="1" customHeight="1">
      <c r="A183" s="1284"/>
      <c r="B183" s="1284"/>
      <c r="C183" s="1284"/>
      <c r="D183" s="1284"/>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282"/>
      <c r="Y183" s="682"/>
      <c r="Z183" s="682"/>
      <c r="AA183" s="682"/>
      <c r="AB183" s="682"/>
      <c r="AC183" s="682"/>
      <c r="AD183" s="682"/>
      <c r="AE183" s="682"/>
      <c r="AF183" s="682"/>
      <c r="AG183" s="682"/>
    </row>
    <row r="184" spans="1:47" s="650" customFormat="1" ht="15" customHeight="1">
      <c r="A184" s="1284"/>
      <c r="B184" s="1284"/>
      <c r="C184" s="1284"/>
      <c r="D184" s="1284"/>
      <c r="E184" s="927"/>
      <c r="F184" s="927"/>
      <c r="G184" s="932"/>
      <c r="H184" s="929"/>
      <c r="I184" s="935"/>
      <c r="J184" s="933"/>
      <c r="K184" s="923"/>
      <c r="L184" s="653"/>
      <c r="M184" s="662" t="s">
        <v>5</v>
      </c>
      <c r="N184" s="660"/>
      <c r="O184" s="656"/>
      <c r="P184" s="656"/>
      <c r="Q184" s="656"/>
      <c r="R184" s="656"/>
      <c r="S184" s="672"/>
      <c r="T184" s="668"/>
      <c r="U184" s="667"/>
      <c r="V184" s="660"/>
      <c r="W184" s="660"/>
      <c r="X184" s="1283"/>
      <c r="Y184" s="682"/>
      <c r="Z184" s="682"/>
      <c r="AA184" s="682"/>
      <c r="AB184" s="682"/>
      <c r="AC184" s="682"/>
      <c r="AD184" s="682"/>
      <c r="AE184" s="682"/>
      <c r="AF184" s="682"/>
      <c r="AG184" s="682"/>
    </row>
    <row r="185" spans="1:47" s="649" customFormat="1" ht="15" customHeight="1">
      <c r="A185" s="1284"/>
      <c r="B185" s="1284"/>
      <c r="C185" s="1284"/>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4"/>
      <c r="B186" s="1284"/>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4"/>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4">
        <v>1</v>
      </c>
      <c r="B192" s="962"/>
      <c r="C192" s="962"/>
      <c r="D192" s="962"/>
      <c r="E192" s="962"/>
      <c r="F192" s="955"/>
      <c r="G192" s="961"/>
      <c r="H192" s="961"/>
      <c r="I192" s="943"/>
      <c r="J192" s="942"/>
      <c r="K192" s="942"/>
      <c r="L192" s="687">
        <f>mergeValue(A192)</f>
        <v>1</v>
      </c>
      <c r="M192" s="609" t="s">
        <v>19</v>
      </c>
      <c r="N192" s="1415"/>
      <c r="O192" s="1416"/>
      <c r="P192" s="1416"/>
      <c r="Q192" s="1416"/>
      <c r="R192" s="1416"/>
      <c r="S192" s="1416"/>
      <c r="T192" s="1416"/>
      <c r="U192" s="1416"/>
      <c r="V192" s="1416"/>
      <c r="W192" s="1416"/>
      <c r="X192" s="1416"/>
      <c r="Y192" s="1416"/>
      <c r="Z192" s="1416"/>
      <c r="AA192" s="1416"/>
      <c r="AB192" s="1416"/>
      <c r="AC192" s="1416"/>
      <c r="AD192" s="1416"/>
      <c r="AE192" s="1416"/>
      <c r="AF192" s="1417"/>
      <c r="AG192" s="1093" t="s">
        <v>717</v>
      </c>
      <c r="AH192" s="682"/>
      <c r="AI192" s="682"/>
      <c r="AJ192" s="682"/>
      <c r="AK192" s="682"/>
      <c r="AL192" s="682"/>
      <c r="AM192" s="682"/>
      <c r="AN192" s="682"/>
      <c r="AO192" s="682"/>
      <c r="AP192" s="682"/>
      <c r="AQ192" s="682"/>
      <c r="AR192" s="682"/>
    </row>
    <row r="193" spans="1:46" s="650" customFormat="1" ht="22.5">
      <c r="A193" s="1284"/>
      <c r="B193" s="1284">
        <v>1</v>
      </c>
      <c r="C193" s="962"/>
      <c r="D193" s="962"/>
      <c r="E193" s="962"/>
      <c r="F193" s="955"/>
      <c r="G193" s="964"/>
      <c r="H193" s="965"/>
      <c r="I193" s="944"/>
      <c r="J193" s="939"/>
      <c r="K193" s="937"/>
      <c r="L193" s="687" t="str">
        <f>mergeValue(A193) &amp;"."&amp; mergeValue(B193)</f>
        <v>1.1</v>
      </c>
      <c r="M193" s="657" t="s">
        <v>15</v>
      </c>
      <c r="N193" s="1389"/>
      <c r="O193" s="1390"/>
      <c r="P193" s="1390"/>
      <c r="Q193" s="1390"/>
      <c r="R193" s="1390"/>
      <c r="S193" s="1390"/>
      <c r="T193" s="1390"/>
      <c r="U193" s="1390"/>
      <c r="V193" s="1390"/>
      <c r="W193" s="1390"/>
      <c r="X193" s="1390"/>
      <c r="Y193" s="1390"/>
      <c r="Z193" s="1390"/>
      <c r="AA193" s="1390"/>
      <c r="AB193" s="1390"/>
      <c r="AC193" s="1390"/>
      <c r="AD193" s="1390"/>
      <c r="AE193" s="1390"/>
      <c r="AF193" s="1391"/>
      <c r="AG193" s="1093" t="s">
        <v>458</v>
      </c>
      <c r="AH193" s="682"/>
      <c r="AI193" s="682"/>
      <c r="AJ193" s="682"/>
      <c r="AK193" s="682"/>
      <c r="AL193" s="682"/>
      <c r="AM193" s="682"/>
      <c r="AN193" s="682"/>
      <c r="AO193" s="682"/>
      <c r="AP193" s="682"/>
      <c r="AQ193" s="682"/>
      <c r="AR193" s="682"/>
    </row>
    <row r="194" spans="1:46" s="650" customFormat="1" ht="22.5">
      <c r="A194" s="1284"/>
      <c r="B194" s="1284"/>
      <c r="C194" s="1284">
        <v>1</v>
      </c>
      <c r="D194" s="962"/>
      <c r="E194" s="962"/>
      <c r="F194" s="955"/>
      <c r="G194" s="964"/>
      <c r="H194" s="965"/>
      <c r="I194" s="944"/>
      <c r="J194" s="939"/>
      <c r="K194" s="937"/>
      <c r="L194" s="687" t="str">
        <f>mergeValue(A194) &amp;"."&amp; mergeValue(B194)&amp;"."&amp; mergeValue(C194)</f>
        <v>1.1.1</v>
      </c>
      <c r="M194" s="658" t="s">
        <v>7</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3" t="s">
        <v>599</v>
      </c>
      <c r="AH194" s="682"/>
      <c r="AI194" s="682"/>
      <c r="AJ194" s="682"/>
      <c r="AK194" s="682"/>
      <c r="AL194" s="682"/>
      <c r="AM194" s="682"/>
      <c r="AN194" s="682"/>
      <c r="AO194" s="682"/>
      <c r="AP194" s="682"/>
      <c r="AQ194" s="682"/>
      <c r="AR194" s="682"/>
    </row>
    <row r="195" spans="1:46" s="650" customFormat="1" ht="15" customHeight="1">
      <c r="A195" s="1284"/>
      <c r="B195" s="1284"/>
      <c r="C195" s="1284"/>
      <c r="D195" s="1284">
        <v>1</v>
      </c>
      <c r="E195" s="962"/>
      <c r="F195" s="955"/>
      <c r="G195" s="964"/>
      <c r="H195" s="965"/>
      <c r="I195" s="944"/>
      <c r="J195" s="939"/>
      <c r="K195" s="937"/>
      <c r="L195" s="687" t="str">
        <f>mergeValue(A195) &amp;"."&amp; mergeValue(B195)&amp;"."&amp; mergeValue(C195)&amp;"."&amp; mergeValue(D195)</f>
        <v>1.1.1.1</v>
      </c>
      <c r="M195" s="659" t="s">
        <v>21</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3" t="s">
        <v>622</v>
      </c>
      <c r="AH195" s="682"/>
      <c r="AI195" s="682"/>
      <c r="AJ195" s="682"/>
      <c r="AK195" s="682"/>
      <c r="AL195" s="682"/>
      <c r="AM195" s="682"/>
      <c r="AN195" s="682"/>
      <c r="AO195" s="682"/>
      <c r="AP195" s="682"/>
      <c r="AQ195" s="682"/>
      <c r="AR195" s="682"/>
    </row>
    <row r="196" spans="1:46" s="650" customFormat="1" ht="17.100000000000001" customHeight="1">
      <c r="A196" s="1284"/>
      <c r="B196" s="1284"/>
      <c r="C196" s="1284"/>
      <c r="D196" s="1284"/>
      <c r="E196" s="1284">
        <v>1</v>
      </c>
      <c r="F196" s="955"/>
      <c r="G196" s="964"/>
      <c r="H196" s="965"/>
      <c r="I196" s="966"/>
      <c r="J196" s="956"/>
      <c r="K196" s="1229"/>
      <c r="L196" s="1349" t="str">
        <f>mergeValue(A196) &amp;"."&amp; mergeValue(B196)&amp;"."&amp; mergeValue(C196)&amp;"."&amp; mergeValue(D196)&amp;"."&amp; mergeValue(E196)</f>
        <v>1.1.1.1.1</v>
      </c>
      <c r="M196" s="1350"/>
      <c r="N196" s="1291" t="s">
        <v>82</v>
      </c>
      <c r="O196" s="1344"/>
      <c r="P196" s="1340">
        <v>1</v>
      </c>
      <c r="Q196" s="1393"/>
      <c r="R196" s="1291" t="s">
        <v>82</v>
      </c>
      <c r="S196" s="1344"/>
      <c r="T196" s="1340">
        <v>1</v>
      </c>
      <c r="U196" s="1393"/>
      <c r="V196" s="1291" t="s">
        <v>82</v>
      </c>
      <c r="W196" s="665"/>
      <c r="X196" s="654">
        <v>1</v>
      </c>
      <c r="Y196" s="1036"/>
      <c r="Z196" s="637"/>
      <c r="AA196" s="637"/>
      <c r="AB196" s="1289"/>
      <c r="AC196" s="1291" t="s">
        <v>82</v>
      </c>
      <c r="AD196" s="1289"/>
      <c r="AE196" s="1291" t="s">
        <v>82</v>
      </c>
      <c r="AF196" s="679"/>
      <c r="AG196" s="1337" t="s">
        <v>621</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4"/>
      <c r="B197" s="1284"/>
      <c r="C197" s="1284"/>
      <c r="D197" s="1284"/>
      <c r="E197" s="1284"/>
      <c r="F197" s="955"/>
      <c r="G197" s="964"/>
      <c r="H197" s="965"/>
      <c r="I197" s="966"/>
      <c r="J197" s="956"/>
      <c r="K197" s="1229"/>
      <c r="L197" s="1349"/>
      <c r="M197" s="1350"/>
      <c r="N197" s="1291"/>
      <c r="O197" s="1344"/>
      <c r="P197" s="1340"/>
      <c r="Q197" s="1393"/>
      <c r="R197" s="1291"/>
      <c r="S197" s="1344"/>
      <c r="T197" s="1340"/>
      <c r="U197" s="1393"/>
      <c r="V197" s="1291"/>
      <c r="W197" s="688"/>
      <c r="X197" s="669"/>
      <c r="Y197" s="669"/>
      <c r="Z197" s="671"/>
      <c r="AA197" s="571" t="str">
        <f>AB196 &amp; "-" &amp; AD196</f>
        <v>-</v>
      </c>
      <c r="AB197" s="1290"/>
      <c r="AC197" s="1291"/>
      <c r="AD197" s="1290"/>
      <c r="AE197" s="1291"/>
      <c r="AF197" s="638"/>
      <c r="AG197" s="1338"/>
      <c r="AH197" s="682"/>
      <c r="AI197" s="685"/>
      <c r="AJ197" s="685"/>
      <c r="AK197" s="685"/>
      <c r="AL197" s="685"/>
      <c r="AM197" s="685"/>
      <c r="AN197" s="685"/>
      <c r="AO197" s="682"/>
      <c r="AP197" s="682"/>
      <c r="AQ197" s="682"/>
      <c r="AR197" s="682"/>
    </row>
    <row r="198" spans="1:46" s="650" customFormat="1" ht="17.100000000000001" customHeight="1">
      <c r="A198" s="1284"/>
      <c r="B198" s="1284"/>
      <c r="C198" s="1284"/>
      <c r="D198" s="1284"/>
      <c r="E198" s="1284"/>
      <c r="F198" s="955"/>
      <c r="G198" s="964"/>
      <c r="H198" s="965"/>
      <c r="I198" s="966"/>
      <c r="J198" s="956"/>
      <c r="K198" s="1229"/>
      <c r="L198" s="1349"/>
      <c r="M198" s="1350"/>
      <c r="N198" s="1291"/>
      <c r="O198" s="1344"/>
      <c r="P198" s="1340"/>
      <c r="Q198" s="1393"/>
      <c r="R198" s="1291"/>
      <c r="S198" s="570"/>
      <c r="T198" s="663"/>
      <c r="U198" s="669"/>
      <c r="V198" s="670"/>
      <c r="W198" s="670"/>
      <c r="X198" s="670"/>
      <c r="Y198" s="670"/>
      <c r="Z198" s="671"/>
      <c r="AA198" s="671"/>
      <c r="AB198" s="672"/>
      <c r="AC198" s="668"/>
      <c r="AD198" s="668"/>
      <c r="AE198" s="672"/>
      <c r="AF198" s="668"/>
      <c r="AG198" s="1338"/>
      <c r="AH198" s="682"/>
      <c r="AI198" s="685"/>
      <c r="AJ198" s="685"/>
      <c r="AK198" s="685"/>
      <c r="AL198" s="685"/>
      <c r="AM198" s="685"/>
      <c r="AN198" s="685"/>
      <c r="AO198" s="682"/>
      <c r="AP198" s="682"/>
      <c r="AQ198" s="682"/>
      <c r="AR198" s="682"/>
    </row>
    <row r="199" spans="1:46" s="650" customFormat="1" ht="17.100000000000001" customHeight="1">
      <c r="A199" s="1284"/>
      <c r="B199" s="1284"/>
      <c r="C199" s="1284"/>
      <c r="D199" s="1284"/>
      <c r="E199" s="1284"/>
      <c r="F199" s="955"/>
      <c r="G199" s="964"/>
      <c r="H199" s="965"/>
      <c r="I199" s="966"/>
      <c r="J199" s="956"/>
      <c r="K199" s="1229"/>
      <c r="L199" s="1349"/>
      <c r="M199" s="1350"/>
      <c r="N199" s="1291"/>
      <c r="O199" s="673"/>
      <c r="P199" s="675"/>
      <c r="Q199" s="674"/>
      <c r="R199" s="670"/>
      <c r="S199" s="670"/>
      <c r="T199" s="670"/>
      <c r="U199" s="670"/>
      <c r="V199" s="670"/>
      <c r="W199" s="670"/>
      <c r="X199" s="670"/>
      <c r="Y199" s="670"/>
      <c r="Z199" s="671"/>
      <c r="AA199" s="671"/>
      <c r="AB199" s="672"/>
      <c r="AC199" s="668"/>
      <c r="AD199" s="668"/>
      <c r="AE199" s="672"/>
      <c r="AF199" s="668"/>
      <c r="AG199" s="1338"/>
      <c r="AH199" s="682"/>
      <c r="AI199" s="685"/>
      <c r="AJ199" s="685"/>
      <c r="AK199" s="685"/>
      <c r="AL199" s="685"/>
      <c r="AM199" s="685"/>
      <c r="AN199" s="685"/>
      <c r="AO199" s="682"/>
      <c r="AP199" s="682"/>
      <c r="AQ199" s="682"/>
      <c r="AR199" s="682"/>
    </row>
    <row r="200" spans="1:46" s="649" customFormat="1" ht="15" customHeight="1">
      <c r="A200" s="1284"/>
      <c r="B200" s="1284"/>
      <c r="C200" s="1284"/>
      <c r="D200" s="1284"/>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39"/>
      <c r="AH200" s="684"/>
      <c r="AI200" s="684"/>
      <c r="AJ200" s="686"/>
      <c r="AK200" s="686"/>
      <c r="AL200" s="686"/>
      <c r="AM200" s="686"/>
      <c r="AN200" s="686"/>
      <c r="AO200" s="684"/>
      <c r="AP200" s="684"/>
      <c r="AQ200" s="684"/>
      <c r="AR200" s="684"/>
    </row>
    <row r="201" spans="1:46" s="649" customFormat="1" ht="15" customHeight="1">
      <c r="A201" s="1284"/>
      <c r="B201" s="1284"/>
      <c r="C201" s="1284"/>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4"/>
      <c r="B202" s="1284"/>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4"/>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318"/>
      <c r="R206" s="150"/>
      <c r="S206" s="150"/>
      <c r="T206" s="150"/>
      <c r="U206" s="1318"/>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8"/>
      <c r="R207" s="150"/>
      <c r="S207" s="150"/>
      <c r="T207" s="150"/>
      <c r="U207" s="1318"/>
      <c r="V207" s="150"/>
      <c r="W207" s="150"/>
      <c r="X207" s="150"/>
      <c r="Y207" s="150"/>
      <c r="Z207" s="150"/>
      <c r="AA207" s="150"/>
      <c r="AB207" s="150"/>
      <c r="AC207" s="150"/>
    </row>
    <row r="208" spans="1:46" ht="15" customHeight="1">
      <c r="G208" s="149"/>
      <c r="H208" s="150"/>
      <c r="I208" s="150"/>
      <c r="J208" s="80"/>
      <c r="K208" s="150"/>
      <c r="L208" s="150"/>
      <c r="M208" s="150"/>
      <c r="N208" s="150"/>
      <c r="O208" s="150"/>
      <c r="Q208" s="1318"/>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392" t="s">
        <v>83</v>
      </c>
      <c r="O210" s="1344"/>
      <c r="P210" s="1340">
        <v>1</v>
      </c>
      <c r="Q210" s="1381"/>
      <c r="R210" s="1291" t="s">
        <v>82</v>
      </c>
      <c r="S210" s="1413"/>
      <c r="T210" s="1387">
        <v>1</v>
      </c>
      <c r="U210" s="1286"/>
      <c r="V210" s="1291"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392"/>
      <c r="O211" s="1344"/>
      <c r="P211" s="1340"/>
      <c r="Q211" s="1381"/>
      <c r="R211" s="1291"/>
      <c r="S211" s="1414"/>
      <c r="T211" s="1388"/>
      <c r="U211" s="1286"/>
      <c r="V211" s="1291"/>
      <c r="W211" s="698"/>
      <c r="X211" s="698"/>
      <c r="Y211" s="698" t="s">
        <v>626</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92"/>
      <c r="O212" s="1344"/>
      <c r="P212" s="1340"/>
      <c r="Q212" s="1381"/>
      <c r="R212" s="1291"/>
      <c r="S212" s="695"/>
      <c r="T212" s="695"/>
      <c r="U212" s="698" t="s">
        <v>627</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91"/>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651</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4">
        <v>1</v>
      </c>
      <c r="B219" s="830"/>
      <c r="C219" s="830"/>
      <c r="D219" s="830"/>
      <c r="E219" s="831"/>
      <c r="F219" s="832"/>
      <c r="G219" s="832"/>
      <c r="H219" s="832"/>
      <c r="I219" s="833"/>
      <c r="J219" s="828"/>
      <c r="K219" s="835"/>
      <c r="L219" s="743">
        <f>mergeValue(A219)</f>
        <v>1</v>
      </c>
      <c r="M219" s="609" t="s">
        <v>19</v>
      </c>
      <c r="N219" s="614"/>
      <c r="O219" s="1384"/>
      <c r="P219" s="1385"/>
      <c r="Q219" s="1385"/>
      <c r="R219" s="1385"/>
      <c r="S219" s="1385"/>
      <c r="T219" s="1385"/>
      <c r="U219" s="1385"/>
      <c r="V219" s="1386"/>
      <c r="W219" s="1125" t="s">
        <v>717</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4"/>
      <c r="B220" s="1284">
        <v>1</v>
      </c>
      <c r="C220" s="830"/>
      <c r="D220" s="830"/>
      <c r="E220" s="832"/>
      <c r="F220" s="832"/>
      <c r="G220" s="832"/>
      <c r="H220" s="832"/>
      <c r="I220" s="827"/>
      <c r="J220" s="826"/>
      <c r="K220" s="829"/>
      <c r="L220" s="743" t="str">
        <f>mergeValue(A220) &amp;"."&amp; mergeValue(B220)</f>
        <v>1.1</v>
      </c>
      <c r="M220" s="657" t="s">
        <v>15</v>
      </c>
      <c r="N220" s="614"/>
      <c r="O220" s="1384"/>
      <c r="P220" s="1385"/>
      <c r="Q220" s="1385"/>
      <c r="R220" s="1385"/>
      <c r="S220" s="1385"/>
      <c r="T220" s="1385"/>
      <c r="U220" s="1385"/>
      <c r="V220" s="1386"/>
      <c r="W220" s="1125" t="s">
        <v>458</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4"/>
      <c r="B221" s="1284"/>
      <c r="C221" s="1284">
        <v>1</v>
      </c>
      <c r="D221" s="830"/>
      <c r="E221" s="832"/>
      <c r="F221" s="832"/>
      <c r="G221" s="832"/>
      <c r="H221" s="832"/>
      <c r="I221" s="834"/>
      <c r="J221" s="826"/>
      <c r="K221" s="829"/>
      <c r="L221" s="743" t="str">
        <f>mergeValue(A221) &amp;"."&amp; mergeValue(B221)&amp;"."&amp; mergeValue(C221)</f>
        <v>1.1.1</v>
      </c>
      <c r="M221" s="658" t="s">
        <v>7</v>
      </c>
      <c r="N221" s="614"/>
      <c r="O221" s="1384"/>
      <c r="P221" s="1385"/>
      <c r="Q221" s="1385"/>
      <c r="R221" s="1385"/>
      <c r="S221" s="1385"/>
      <c r="T221" s="1385"/>
      <c r="U221" s="1385"/>
      <c r="V221" s="1386"/>
      <c r="W221" s="1125" t="s">
        <v>599</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4"/>
      <c r="B222" s="1284"/>
      <c r="C222" s="1284"/>
      <c r="D222" s="1284">
        <v>1</v>
      </c>
      <c r="E222" s="832"/>
      <c r="F222" s="832"/>
      <c r="G222" s="832"/>
      <c r="H222" s="832"/>
      <c r="I222" s="834"/>
      <c r="J222" s="826"/>
      <c r="K222" s="829"/>
      <c r="L222" s="743" t="str">
        <f>mergeValue(A222) &amp;"."&amp; mergeValue(B222)&amp;"."&amp; mergeValue(C222)&amp;"."&amp; mergeValue(D222)</f>
        <v>1.1.1.1</v>
      </c>
      <c r="M222" s="659" t="s">
        <v>21</v>
      </c>
      <c r="N222" s="614"/>
      <c r="O222" s="1384"/>
      <c r="P222" s="1385"/>
      <c r="Q222" s="1385"/>
      <c r="R222" s="1385"/>
      <c r="S222" s="1385"/>
      <c r="T222" s="1385"/>
      <c r="U222" s="1385"/>
      <c r="V222" s="1386"/>
      <c r="W222" s="1125" t="s">
        <v>600</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4"/>
      <c r="B223" s="1284"/>
      <c r="C223" s="1284"/>
      <c r="D223" s="1284"/>
      <c r="E223" s="1284">
        <v>1</v>
      </c>
      <c r="F223" s="832"/>
      <c r="G223" s="832"/>
      <c r="H223" s="830">
        <v>1</v>
      </c>
      <c r="I223" s="1284">
        <v>1</v>
      </c>
      <c r="J223" s="832"/>
      <c r="K223" s="837"/>
      <c r="L223" s="743" t="str">
        <f>mergeValue(A223) &amp;"."&amp; mergeValue(B223)&amp;"."&amp; mergeValue(C223)&amp;"."&amp; mergeValue(D223)&amp;"."&amp; mergeValue(E223)</f>
        <v>1.1.1.1.1</v>
      </c>
      <c r="M223" s="523" t="s">
        <v>8</v>
      </c>
      <c r="N223" s="614"/>
      <c r="O223" s="1286"/>
      <c r="P223" s="1287"/>
      <c r="Q223" s="1287"/>
      <c r="R223" s="1287"/>
      <c r="S223" s="1287"/>
      <c r="T223" s="1287"/>
      <c r="U223" s="1287"/>
      <c r="V223" s="1288"/>
      <c r="W223" s="1125" t="s">
        <v>718</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4"/>
      <c r="B224" s="1284"/>
      <c r="C224" s="1284"/>
      <c r="D224" s="1284"/>
      <c r="E224" s="1284"/>
      <c r="F224" s="1284">
        <v>1</v>
      </c>
      <c r="G224" s="830"/>
      <c r="H224" s="830"/>
      <c r="I224" s="1284"/>
      <c r="J224" s="1284">
        <v>1</v>
      </c>
      <c r="K224" s="838"/>
      <c r="L224" s="743" t="str">
        <f>mergeValue(A224) &amp;"."&amp; mergeValue(B224)&amp;"."&amp; mergeValue(C224)&amp;"."&amp; mergeValue(D224)&amp;"."&amp; mergeValue(E224)&amp;"."&amp; mergeValue(F224)</f>
        <v>1.1.1.1.1.1</v>
      </c>
      <c r="M224" s="524" t="s">
        <v>9</v>
      </c>
      <c r="N224" s="614"/>
      <c r="O224" s="1286"/>
      <c r="P224" s="1287"/>
      <c r="Q224" s="1287"/>
      <c r="R224" s="1287"/>
      <c r="S224" s="1287"/>
      <c r="T224" s="1287"/>
      <c r="U224" s="1287"/>
      <c r="V224" s="1288"/>
      <c r="W224" s="1125" t="s">
        <v>719</v>
      </c>
      <c r="X224" s="758"/>
      <c r="Y224" s="776"/>
      <c r="Z224" s="776" t="str">
        <f t="shared" si="3"/>
        <v>Группа потребителей</v>
      </c>
      <c r="AA224" s="776"/>
      <c r="AB224" s="776"/>
      <c r="AC224" s="776"/>
      <c r="AD224" s="758"/>
      <c r="AE224" s="758"/>
      <c r="AF224" s="758"/>
      <c r="AG224" s="758"/>
      <c r="AH224" s="758"/>
      <c r="AI224" s="758"/>
      <c r="AJ224" s="758"/>
    </row>
    <row r="225" spans="1:43" s="750" customFormat="1" ht="122.1" customHeight="1">
      <c r="A225" s="1284"/>
      <c r="B225" s="1284"/>
      <c r="C225" s="1284"/>
      <c r="D225" s="1284"/>
      <c r="E225" s="1284"/>
      <c r="F225" s="1284"/>
      <c r="G225" s="830">
        <v>1</v>
      </c>
      <c r="H225" s="830"/>
      <c r="I225" s="1284"/>
      <c r="J225" s="1284"/>
      <c r="K225" s="838">
        <v>1</v>
      </c>
      <c r="L225" s="743" t="str">
        <f>mergeValue(A225) &amp;"."&amp; mergeValue(B225)&amp;"."&amp; mergeValue(C225)&amp;"."&amp; mergeValue(D225)&amp;"."&amp; mergeValue(E225)&amp;"."&amp; mergeValue(F225)&amp;"."&amp; mergeValue(G225)</f>
        <v>1.1.1.1.1.1.1</v>
      </c>
      <c r="M225" s="1010"/>
      <c r="N225" s="614"/>
      <c r="O225" s="725"/>
      <c r="P225" s="725"/>
      <c r="Q225" s="725"/>
      <c r="R225" s="1290"/>
      <c r="S225" s="1291" t="s">
        <v>82</v>
      </c>
      <c r="T225" s="1290"/>
      <c r="U225" s="1291" t="s">
        <v>82</v>
      </c>
      <c r="V225" s="725"/>
      <c r="W225" s="1281" t="s">
        <v>720</v>
      </c>
      <c r="X225" s="758" t="str">
        <f>strCheckDate(O226:V226)</f>
        <v/>
      </c>
      <c r="Y225" s="776"/>
      <c r="Z225" s="776" t="str">
        <f t="shared" si="3"/>
        <v/>
      </c>
      <c r="AA225" s="776"/>
      <c r="AB225" s="776"/>
      <c r="AC225" s="776"/>
      <c r="AD225" s="758"/>
      <c r="AE225" s="758"/>
      <c r="AF225" s="758"/>
      <c r="AG225" s="758"/>
      <c r="AH225" s="758"/>
      <c r="AI225" s="758"/>
      <c r="AJ225" s="758"/>
    </row>
    <row r="226" spans="1:43" s="750" customFormat="1" ht="14.25" hidden="1" customHeight="1">
      <c r="A226" s="1284"/>
      <c r="B226" s="1284"/>
      <c r="C226" s="1284"/>
      <c r="D226" s="1284"/>
      <c r="E226" s="1284"/>
      <c r="F226" s="1284"/>
      <c r="G226" s="830"/>
      <c r="H226" s="830"/>
      <c r="I226" s="1284"/>
      <c r="J226" s="1284"/>
      <c r="K226" s="838"/>
      <c r="L226" s="751"/>
      <c r="M226" s="614"/>
      <c r="N226" s="614"/>
      <c r="O226" s="725"/>
      <c r="P226" s="725"/>
      <c r="Q226" s="731" t="str">
        <f>R225 &amp; "-" &amp; T225</f>
        <v>-</v>
      </c>
      <c r="R226" s="1290"/>
      <c r="S226" s="1291"/>
      <c r="T226" s="1290"/>
      <c r="U226" s="1291"/>
      <c r="V226" s="725"/>
      <c r="W226" s="1282"/>
      <c r="X226" s="758"/>
      <c r="Y226" s="776"/>
      <c r="Z226" s="776" t="str">
        <f t="shared" si="3"/>
        <v/>
      </c>
      <c r="AA226" s="776"/>
      <c r="AB226" s="776"/>
      <c r="AC226" s="776"/>
      <c r="AD226" s="758"/>
      <c r="AE226" s="758"/>
      <c r="AF226" s="758"/>
      <c r="AG226" s="758"/>
      <c r="AH226" s="758"/>
      <c r="AI226" s="758"/>
      <c r="AJ226" s="758"/>
    </row>
    <row r="227" spans="1:43" s="750" customFormat="1" ht="15" customHeight="1">
      <c r="A227" s="1284"/>
      <c r="B227" s="1284"/>
      <c r="C227" s="1284"/>
      <c r="D227" s="1284"/>
      <c r="E227" s="1284"/>
      <c r="F227" s="1284"/>
      <c r="G227" s="832"/>
      <c r="H227" s="830"/>
      <c r="I227" s="1284"/>
      <c r="J227" s="1284"/>
      <c r="K227" s="837"/>
      <c r="L227" s="653"/>
      <c r="M227" s="526" t="s">
        <v>24</v>
      </c>
      <c r="N227" s="727"/>
      <c r="O227" s="727"/>
      <c r="P227" s="727"/>
      <c r="Q227" s="727"/>
      <c r="R227" s="727"/>
      <c r="S227" s="727"/>
      <c r="T227" s="727"/>
      <c r="U227" s="727"/>
      <c r="V227" s="724"/>
      <c r="W227" s="1283"/>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43" s="750" customFormat="1" ht="15" customHeight="1">
      <c r="A228" s="1284"/>
      <c r="B228" s="1284"/>
      <c r="C228" s="1284"/>
      <c r="D228" s="1284"/>
      <c r="E228" s="1284"/>
      <c r="F228" s="832"/>
      <c r="G228" s="832"/>
      <c r="H228" s="830"/>
      <c r="I228" s="1284"/>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43" s="750" customFormat="1" ht="15" customHeight="1">
      <c r="A229" s="1284"/>
      <c r="B229" s="1284"/>
      <c r="C229" s="1284"/>
      <c r="D229" s="1284"/>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43" s="750" customFormat="1" ht="15" customHeight="1">
      <c r="A230" s="1284"/>
      <c r="B230" s="1284"/>
      <c r="C230" s="1284"/>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43" s="750" customFormat="1" ht="15" customHeight="1">
      <c r="A231" s="1284"/>
      <c r="B231" s="1284"/>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43" s="750" customFormat="1" ht="15" customHeight="1">
      <c r="A232" s="1284"/>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43"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43" s="936" customFormat="1" ht="18.75" customHeight="1">
      <c r="X234" s="957"/>
      <c r="Y234" s="957"/>
      <c r="Z234" s="957"/>
      <c r="AA234" s="957"/>
      <c r="AB234" s="957"/>
      <c r="AC234" s="957"/>
      <c r="AD234" s="957"/>
      <c r="AE234" s="957"/>
      <c r="AF234" s="957"/>
      <c r="AG234" s="957"/>
      <c r="AH234" s="957"/>
      <c r="AI234" s="957"/>
      <c r="AJ234" s="957"/>
    </row>
    <row r="235" spans="1:43"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43"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43" s="937" customFormat="1" ht="22.5">
      <c r="A237" s="1284">
        <v>1</v>
      </c>
      <c r="B237" s="962"/>
      <c r="C237" s="962"/>
      <c r="D237" s="962"/>
      <c r="E237" s="928"/>
      <c r="F237" s="973"/>
      <c r="G237" s="973"/>
      <c r="H237" s="973"/>
      <c r="I237" s="930"/>
      <c r="J237" s="926"/>
      <c r="K237" s="910"/>
      <c r="L237" s="977">
        <f>mergeValue(A237)</f>
        <v>1</v>
      </c>
      <c r="M237" s="609" t="s">
        <v>19</v>
      </c>
      <c r="N237" s="614"/>
      <c r="O237" s="1384"/>
      <c r="P237" s="1385"/>
      <c r="Q237" s="1385"/>
      <c r="R237" s="1385"/>
      <c r="S237" s="1385"/>
      <c r="T237" s="1385"/>
      <c r="U237" s="1385"/>
      <c r="V237" s="1385"/>
      <c r="W237" s="1385"/>
      <c r="X237" s="1385"/>
      <c r="Y237" s="1385"/>
      <c r="Z237" s="1385"/>
      <c r="AA237" s="1385"/>
      <c r="AB237" s="1385"/>
      <c r="AC237" s="1386"/>
      <c r="AD237" s="1125" t="s">
        <v>717</v>
      </c>
      <c r="AE237" s="955"/>
      <c r="AF237" s="776"/>
      <c r="AG237" s="776" t="str">
        <f t="shared" ref="AG237:AG250" si="4">IF(M237="","",M237 )</f>
        <v>Наименование тарифа</v>
      </c>
      <c r="AH237" s="776"/>
      <c r="AI237" s="776"/>
      <c r="AJ237" s="776"/>
      <c r="AK237" s="955"/>
      <c r="AL237" s="955"/>
      <c r="AM237" s="955"/>
      <c r="AN237" s="955"/>
      <c r="AO237" s="955"/>
      <c r="AP237" s="955"/>
      <c r="AQ237" s="955"/>
    </row>
    <row r="238" spans="1:43" s="937" customFormat="1" ht="22.5">
      <c r="A238" s="1284"/>
      <c r="B238" s="1284">
        <v>1</v>
      </c>
      <c r="C238" s="962"/>
      <c r="D238" s="962"/>
      <c r="E238" s="973"/>
      <c r="F238" s="973"/>
      <c r="G238" s="973"/>
      <c r="H238" s="973"/>
      <c r="I238" s="968"/>
      <c r="J238" s="901"/>
      <c r="K238" s="904"/>
      <c r="L238" s="977" t="str">
        <f>mergeValue(A238) &amp;"."&amp; mergeValue(B238)</f>
        <v>1.1</v>
      </c>
      <c r="M238" s="657" t="s">
        <v>15</v>
      </c>
      <c r="N238" s="614"/>
      <c r="O238" s="1384"/>
      <c r="P238" s="1385"/>
      <c r="Q238" s="1385"/>
      <c r="R238" s="1385"/>
      <c r="S238" s="1385"/>
      <c r="T238" s="1385"/>
      <c r="U238" s="1385"/>
      <c r="V238" s="1385"/>
      <c r="W238" s="1385"/>
      <c r="X238" s="1385"/>
      <c r="Y238" s="1385"/>
      <c r="Z238" s="1385"/>
      <c r="AA238" s="1385"/>
      <c r="AB238" s="1385"/>
      <c r="AC238" s="1386"/>
      <c r="AD238" s="1125" t="s">
        <v>458</v>
      </c>
      <c r="AE238" s="955"/>
      <c r="AF238" s="776"/>
      <c r="AG238" s="776" t="str">
        <f t="shared" si="4"/>
        <v>Территория действия тарифа</v>
      </c>
      <c r="AH238" s="776"/>
      <c r="AI238" s="776"/>
      <c r="AJ238" s="776"/>
      <c r="AK238" s="955"/>
      <c r="AL238" s="955"/>
      <c r="AM238" s="955"/>
      <c r="AN238" s="955"/>
      <c r="AO238" s="955"/>
      <c r="AP238" s="955"/>
      <c r="AQ238" s="955"/>
    </row>
    <row r="239" spans="1:43" s="937" customFormat="1" ht="22.5">
      <c r="A239" s="1284"/>
      <c r="B239" s="1284"/>
      <c r="C239" s="1284">
        <v>1</v>
      </c>
      <c r="D239" s="962"/>
      <c r="E239" s="973"/>
      <c r="F239" s="973"/>
      <c r="G239" s="973"/>
      <c r="H239" s="973"/>
      <c r="I239" s="909"/>
      <c r="J239" s="901"/>
      <c r="K239" s="904"/>
      <c r="L239" s="977" t="str">
        <f>mergeValue(A239) &amp;"."&amp; mergeValue(B239)&amp;"."&amp; mergeValue(C239)</f>
        <v>1.1.1</v>
      </c>
      <c r="M239" s="658" t="s">
        <v>7</v>
      </c>
      <c r="N239" s="614"/>
      <c r="O239" s="1384"/>
      <c r="P239" s="1385"/>
      <c r="Q239" s="1385"/>
      <c r="R239" s="1385"/>
      <c r="S239" s="1385"/>
      <c r="T239" s="1385"/>
      <c r="U239" s="1385"/>
      <c r="V239" s="1385"/>
      <c r="W239" s="1385"/>
      <c r="X239" s="1385"/>
      <c r="Y239" s="1385"/>
      <c r="Z239" s="1385"/>
      <c r="AA239" s="1385"/>
      <c r="AB239" s="1385"/>
      <c r="AC239" s="1386"/>
      <c r="AD239" s="1125" t="s">
        <v>599</v>
      </c>
      <c r="AE239" s="955"/>
      <c r="AF239" s="776"/>
      <c r="AG239" s="776" t="str">
        <f t="shared" si="4"/>
        <v xml:space="preserve">Наименование системы теплоснабжения </v>
      </c>
      <c r="AH239" s="776"/>
      <c r="AI239" s="776"/>
      <c r="AJ239" s="776"/>
      <c r="AK239" s="955"/>
      <c r="AL239" s="955"/>
      <c r="AM239" s="955"/>
      <c r="AN239" s="955"/>
      <c r="AO239" s="955"/>
      <c r="AP239" s="955"/>
      <c r="AQ239" s="955"/>
    </row>
    <row r="240" spans="1:43" s="937" customFormat="1" ht="22.5">
      <c r="A240" s="1284"/>
      <c r="B240" s="1284"/>
      <c r="C240" s="1284"/>
      <c r="D240" s="1284">
        <v>1</v>
      </c>
      <c r="E240" s="973"/>
      <c r="F240" s="973"/>
      <c r="G240" s="973"/>
      <c r="H240" s="973"/>
      <c r="I240" s="909"/>
      <c r="J240" s="901"/>
      <c r="K240" s="904"/>
      <c r="L240" s="977" t="str">
        <f>mergeValue(A240) &amp;"."&amp; mergeValue(B240)&amp;"."&amp; mergeValue(C240)&amp;"."&amp; mergeValue(D240)</f>
        <v>1.1.1.1</v>
      </c>
      <c r="M240" s="659" t="s">
        <v>21</v>
      </c>
      <c r="N240" s="614"/>
      <c r="O240" s="1384"/>
      <c r="P240" s="1385"/>
      <c r="Q240" s="1385"/>
      <c r="R240" s="1385"/>
      <c r="S240" s="1385"/>
      <c r="T240" s="1385"/>
      <c r="U240" s="1385"/>
      <c r="V240" s="1385"/>
      <c r="W240" s="1385"/>
      <c r="X240" s="1385"/>
      <c r="Y240" s="1385"/>
      <c r="Z240" s="1385"/>
      <c r="AA240" s="1385"/>
      <c r="AB240" s="1385"/>
      <c r="AC240" s="1386"/>
      <c r="AD240" s="1125" t="s">
        <v>600</v>
      </c>
      <c r="AE240" s="955"/>
      <c r="AF240" s="776"/>
      <c r="AG240" s="776" t="str">
        <f t="shared" si="4"/>
        <v xml:space="preserve">Источник тепловой энергии  </v>
      </c>
      <c r="AH240" s="776"/>
      <c r="AI240" s="776"/>
      <c r="AJ240" s="776"/>
      <c r="AK240" s="955"/>
      <c r="AL240" s="955"/>
      <c r="AM240" s="955"/>
      <c r="AN240" s="955"/>
      <c r="AO240" s="955"/>
      <c r="AP240" s="955"/>
      <c r="AQ240" s="955"/>
    </row>
    <row r="241" spans="1:43" s="937" customFormat="1" ht="78.75">
      <c r="A241" s="1284"/>
      <c r="B241" s="1284"/>
      <c r="C241" s="1284"/>
      <c r="D241" s="1284"/>
      <c r="E241" s="1284">
        <v>1</v>
      </c>
      <c r="F241" s="973"/>
      <c r="G241" s="973"/>
      <c r="H241" s="962">
        <v>1</v>
      </c>
      <c r="I241" s="1284">
        <v>1</v>
      </c>
      <c r="J241" s="973"/>
      <c r="K241" s="912"/>
      <c r="L241" s="977" t="str">
        <f>mergeValue(A241) &amp;"."&amp; mergeValue(B241)&amp;"."&amp; mergeValue(C241)&amp;"."&amp; mergeValue(D241)&amp;"."&amp; mergeValue(E241)</f>
        <v>1.1.1.1.1</v>
      </c>
      <c r="M241" s="523" t="s">
        <v>8</v>
      </c>
      <c r="N241" s="614"/>
      <c r="O241" s="1286"/>
      <c r="P241" s="1287"/>
      <c r="Q241" s="1287"/>
      <c r="R241" s="1287"/>
      <c r="S241" s="1287"/>
      <c r="T241" s="1287"/>
      <c r="U241" s="1287"/>
      <c r="V241" s="1287"/>
      <c r="W241" s="1287"/>
      <c r="X241" s="1287"/>
      <c r="Y241" s="1287"/>
      <c r="Z241" s="1287"/>
      <c r="AA241" s="1287"/>
      <c r="AB241" s="1287"/>
      <c r="AC241" s="1288"/>
      <c r="AD241" s="1125" t="s">
        <v>718</v>
      </c>
      <c r="AE241" s="955"/>
      <c r="AF241" s="776"/>
      <c r="AG241" s="776" t="str">
        <f t="shared" si="4"/>
        <v>Схема подключения теплопотребляющей установки к коллектору источника тепловой энергии</v>
      </c>
      <c r="AH241" s="776"/>
      <c r="AI241" s="776"/>
      <c r="AJ241" s="776"/>
      <c r="AK241" s="955"/>
      <c r="AL241" s="955"/>
      <c r="AM241" s="955"/>
      <c r="AN241" s="955"/>
      <c r="AO241" s="955"/>
      <c r="AP241" s="955"/>
      <c r="AQ241" s="955"/>
    </row>
    <row r="242" spans="1:43" s="937" customFormat="1" ht="33.75">
      <c r="A242" s="1284"/>
      <c r="B242" s="1284"/>
      <c r="C242" s="1284"/>
      <c r="D242" s="1284"/>
      <c r="E242" s="1284"/>
      <c r="F242" s="1284">
        <v>1</v>
      </c>
      <c r="G242" s="962"/>
      <c r="H242" s="962"/>
      <c r="I242" s="1284"/>
      <c r="J242" s="1284">
        <v>1</v>
      </c>
      <c r="K242" s="913"/>
      <c r="L242" s="977" t="str">
        <f>mergeValue(A242) &amp;"."&amp; mergeValue(B242)&amp;"."&amp; mergeValue(C242)&amp;"."&amp; mergeValue(D242)&amp;"."&amp; mergeValue(E242)&amp;"."&amp; mergeValue(F242)</f>
        <v>1.1.1.1.1.1</v>
      </c>
      <c r="M242" s="524" t="s">
        <v>9</v>
      </c>
      <c r="N242" s="614"/>
      <c r="O242" s="1286"/>
      <c r="P242" s="1287"/>
      <c r="Q242" s="1287"/>
      <c r="R242" s="1287"/>
      <c r="S242" s="1287"/>
      <c r="T242" s="1287"/>
      <c r="U242" s="1287"/>
      <c r="V242" s="1287"/>
      <c r="W242" s="1287"/>
      <c r="X242" s="1287"/>
      <c r="Y242" s="1287"/>
      <c r="Z242" s="1287"/>
      <c r="AA242" s="1287"/>
      <c r="AB242" s="1287"/>
      <c r="AC242" s="1288"/>
      <c r="AD242" s="1125" t="s">
        <v>719</v>
      </c>
      <c r="AE242" s="955"/>
      <c r="AF242" s="776"/>
      <c r="AG242" s="776" t="str">
        <f t="shared" si="4"/>
        <v>Группа потребителей</v>
      </c>
      <c r="AH242" s="776"/>
      <c r="AI242" s="776"/>
      <c r="AJ242" s="776"/>
      <c r="AK242" s="955"/>
      <c r="AL242" s="955"/>
      <c r="AM242" s="955"/>
      <c r="AN242" s="955"/>
      <c r="AO242" s="955"/>
      <c r="AP242" s="955"/>
      <c r="AQ242" s="955"/>
    </row>
    <row r="243" spans="1:43" s="937" customFormat="1" ht="122.1" customHeight="1">
      <c r="A243" s="1284"/>
      <c r="B243" s="1284"/>
      <c r="C243" s="1284"/>
      <c r="D243" s="1284"/>
      <c r="E243" s="1284"/>
      <c r="F243" s="1284"/>
      <c r="G243" s="962">
        <v>1</v>
      </c>
      <c r="H243" s="962"/>
      <c r="I243" s="1284"/>
      <c r="J243" s="1284"/>
      <c r="K243" s="913">
        <v>1</v>
      </c>
      <c r="L243" s="977" t="str">
        <f>mergeValue(A243) &amp;"."&amp; mergeValue(B243)&amp;"."&amp; mergeValue(C243)&amp;"."&amp; mergeValue(D243)&amp;"."&amp; mergeValue(E243)&amp;"."&amp; mergeValue(F243)&amp;"."&amp; mergeValue(G243)</f>
        <v>1.1.1.1.1.1.1</v>
      </c>
      <c r="M243" s="1010"/>
      <c r="N243" s="614"/>
      <c r="O243" s="648"/>
      <c r="P243" s="725"/>
      <c r="Q243" s="1034"/>
      <c r="R243" s="1290"/>
      <c r="S243" s="1291" t="s">
        <v>82</v>
      </c>
      <c r="T243" s="1290"/>
      <c r="U243" s="1291" t="s">
        <v>82</v>
      </c>
      <c r="V243" s="648"/>
      <c r="W243" s="725"/>
      <c r="X243" s="1034"/>
      <c r="Y243" s="1290"/>
      <c r="Z243" s="1291" t="s">
        <v>82</v>
      </c>
      <c r="AA243" s="1290"/>
      <c r="AB243" s="1291" t="s">
        <v>83</v>
      </c>
      <c r="AC243" s="725"/>
      <c r="AD243" s="1281" t="s">
        <v>720</v>
      </c>
      <c r="AE243" s="955" t="str">
        <f>strCheckDate(O244:AC244)</f>
        <v/>
      </c>
      <c r="AF243" s="776"/>
      <c r="AG243" s="776" t="str">
        <f t="shared" si="4"/>
        <v/>
      </c>
      <c r="AH243" s="776"/>
      <c r="AI243" s="776"/>
      <c r="AJ243" s="776"/>
      <c r="AK243" s="955"/>
      <c r="AL243" s="955"/>
      <c r="AM243" s="955"/>
      <c r="AN243" s="955"/>
      <c r="AO243" s="955"/>
      <c r="AP243" s="955"/>
      <c r="AQ243" s="955"/>
    </row>
    <row r="244" spans="1:43" s="937" customFormat="1" ht="11.25" hidden="1" customHeight="1">
      <c r="A244" s="1284"/>
      <c r="B244" s="1284"/>
      <c r="C244" s="1284"/>
      <c r="D244" s="1284"/>
      <c r="E244" s="1284"/>
      <c r="F244" s="1284"/>
      <c r="G244" s="962"/>
      <c r="H244" s="962"/>
      <c r="I244" s="1284"/>
      <c r="J244" s="1284"/>
      <c r="K244" s="913"/>
      <c r="L244" s="751"/>
      <c r="M244" s="614"/>
      <c r="N244" s="614"/>
      <c r="O244" s="725"/>
      <c r="P244" s="725"/>
      <c r="Q244" s="731" t="str">
        <f>R243 &amp; "-" &amp; T243</f>
        <v>-</v>
      </c>
      <c r="R244" s="1290"/>
      <c r="S244" s="1291"/>
      <c r="T244" s="1290"/>
      <c r="U244" s="1291"/>
      <c r="V244" s="725"/>
      <c r="W244" s="725"/>
      <c r="X244" s="731" t="str">
        <f>Y243 &amp; "-" &amp; AA243</f>
        <v>-</v>
      </c>
      <c r="Y244" s="1290"/>
      <c r="Z244" s="1291"/>
      <c r="AA244" s="1290"/>
      <c r="AB244" s="1291"/>
      <c r="AC244" s="725"/>
      <c r="AD244" s="1282"/>
      <c r="AE244" s="955"/>
      <c r="AF244" s="776"/>
      <c r="AG244" s="776" t="str">
        <f t="shared" si="4"/>
        <v/>
      </c>
      <c r="AH244" s="776"/>
      <c r="AI244" s="776"/>
      <c r="AJ244" s="776"/>
      <c r="AK244" s="955"/>
      <c r="AL244" s="955"/>
      <c r="AM244" s="955"/>
      <c r="AN244" s="955"/>
      <c r="AO244" s="955"/>
      <c r="AP244" s="955"/>
      <c r="AQ244" s="955"/>
    </row>
    <row r="245" spans="1:43" s="937" customFormat="1" ht="15" customHeight="1">
      <c r="A245" s="1284"/>
      <c r="B245" s="1284"/>
      <c r="C245" s="1284"/>
      <c r="D245" s="1284"/>
      <c r="E245" s="1284"/>
      <c r="F245" s="1284"/>
      <c r="G245" s="973"/>
      <c r="H245" s="962"/>
      <c r="I245" s="1284"/>
      <c r="J245" s="1284"/>
      <c r="K245" s="912"/>
      <c r="L245" s="653"/>
      <c r="M245" s="526" t="s">
        <v>24</v>
      </c>
      <c r="N245" s="953"/>
      <c r="O245" s="953"/>
      <c r="P245" s="953"/>
      <c r="Q245" s="953"/>
      <c r="R245" s="953"/>
      <c r="S245" s="953"/>
      <c r="T245" s="953"/>
      <c r="U245" s="953"/>
      <c r="V245" s="953"/>
      <c r="W245" s="953"/>
      <c r="X245" s="953"/>
      <c r="Y245" s="953"/>
      <c r="Z245" s="953"/>
      <c r="AA245" s="953"/>
      <c r="AB245" s="953"/>
      <c r="AC245" s="724"/>
      <c r="AD245" s="1283"/>
      <c r="AE245" s="955"/>
      <c r="AF245" s="776"/>
      <c r="AG245" s="776" t="str">
        <f t="shared" si="4"/>
        <v>Добавить вид теплоносителя (параметры теплоносителя)</v>
      </c>
      <c r="AH245" s="776"/>
      <c r="AI245" s="776"/>
      <c r="AJ245" s="776"/>
      <c r="AK245" s="955"/>
      <c r="AL245" s="955"/>
      <c r="AM245" s="955"/>
      <c r="AN245" s="955"/>
      <c r="AO245" s="955"/>
      <c r="AP245" s="955"/>
      <c r="AQ245" s="955"/>
    </row>
    <row r="246" spans="1:43" s="937" customFormat="1" ht="15" customHeight="1">
      <c r="A246" s="1284"/>
      <c r="B246" s="1284"/>
      <c r="C246" s="1284"/>
      <c r="D246" s="1284"/>
      <c r="E246" s="1284"/>
      <c r="F246" s="973"/>
      <c r="G246" s="973"/>
      <c r="H246" s="962"/>
      <c r="I246" s="1284"/>
      <c r="J246" s="973"/>
      <c r="K246" s="912"/>
      <c r="L246" s="653"/>
      <c r="M246" s="525" t="s">
        <v>10</v>
      </c>
      <c r="N246" s="953"/>
      <c r="O246" s="953"/>
      <c r="P246" s="953"/>
      <c r="Q246" s="953"/>
      <c r="R246" s="953"/>
      <c r="S246" s="953"/>
      <c r="T246" s="953"/>
      <c r="U246" s="952"/>
      <c r="V246" s="953"/>
      <c r="W246" s="953"/>
      <c r="X246" s="953"/>
      <c r="Y246" s="953"/>
      <c r="Z246" s="953"/>
      <c r="AA246" s="953"/>
      <c r="AB246" s="952"/>
      <c r="AC246" s="953"/>
      <c r="AD246" s="633"/>
      <c r="AE246" s="955"/>
      <c r="AF246" s="776"/>
      <c r="AG246" s="776" t="str">
        <f t="shared" si="4"/>
        <v>Добавить группу потребителей</v>
      </c>
      <c r="AH246" s="776"/>
      <c r="AI246" s="776"/>
      <c r="AJ246" s="776"/>
      <c r="AK246" s="955"/>
      <c r="AL246" s="955"/>
      <c r="AM246" s="955"/>
      <c r="AN246" s="955"/>
      <c r="AO246" s="955"/>
      <c r="AP246" s="955"/>
      <c r="AQ246" s="955"/>
    </row>
    <row r="247" spans="1:43" s="937" customFormat="1" ht="15" customHeight="1">
      <c r="A247" s="1284"/>
      <c r="B247" s="1284"/>
      <c r="C247" s="1284"/>
      <c r="D247" s="1284"/>
      <c r="E247" s="911"/>
      <c r="F247" s="973"/>
      <c r="G247" s="973"/>
      <c r="H247" s="973"/>
      <c r="I247" s="926"/>
      <c r="J247" s="941"/>
      <c r="K247" s="910"/>
      <c r="L247" s="653"/>
      <c r="M247" s="948" t="s">
        <v>11</v>
      </c>
      <c r="N247" s="953"/>
      <c r="O247" s="953"/>
      <c r="P247" s="953"/>
      <c r="Q247" s="953"/>
      <c r="R247" s="953"/>
      <c r="S247" s="953"/>
      <c r="T247" s="953"/>
      <c r="U247" s="952"/>
      <c r="V247" s="953"/>
      <c r="W247" s="953"/>
      <c r="X247" s="953"/>
      <c r="Y247" s="953"/>
      <c r="Z247" s="953"/>
      <c r="AA247" s="953"/>
      <c r="AB247" s="952"/>
      <c r="AC247" s="953"/>
      <c r="AD247" s="633"/>
      <c r="AE247" s="955"/>
      <c r="AF247" s="776"/>
      <c r="AG247" s="776" t="str">
        <f t="shared" si="4"/>
        <v>Добавить схему подключения</v>
      </c>
      <c r="AH247" s="776"/>
      <c r="AI247" s="776"/>
      <c r="AJ247" s="776"/>
      <c r="AK247" s="955"/>
      <c r="AL247" s="955"/>
      <c r="AM247" s="955"/>
      <c r="AN247" s="955"/>
      <c r="AO247" s="955"/>
      <c r="AP247" s="955"/>
      <c r="AQ247" s="955"/>
    </row>
    <row r="248" spans="1:43" s="937" customFormat="1" ht="15" customHeight="1">
      <c r="A248" s="1284"/>
      <c r="B248" s="1284"/>
      <c r="C248" s="1284"/>
      <c r="D248" s="911"/>
      <c r="E248" s="911"/>
      <c r="F248" s="973"/>
      <c r="G248" s="973"/>
      <c r="H248" s="973"/>
      <c r="I248" s="926"/>
      <c r="J248" s="941"/>
      <c r="K248" s="910"/>
      <c r="L248" s="653"/>
      <c r="M248" s="947" t="s">
        <v>16</v>
      </c>
      <c r="N248" s="953"/>
      <c r="O248" s="953"/>
      <c r="P248" s="953"/>
      <c r="Q248" s="953"/>
      <c r="R248" s="953"/>
      <c r="S248" s="953"/>
      <c r="T248" s="953"/>
      <c r="U248" s="952"/>
      <c r="V248" s="953"/>
      <c r="W248" s="953"/>
      <c r="X248" s="953"/>
      <c r="Y248" s="953"/>
      <c r="Z248" s="953"/>
      <c r="AA248" s="953"/>
      <c r="AB248" s="952"/>
      <c r="AC248" s="953"/>
      <c r="AD248" s="633"/>
      <c r="AE248" s="955"/>
      <c r="AF248" s="776"/>
      <c r="AG248" s="776" t="str">
        <f t="shared" si="4"/>
        <v>Добавить источник тепловой энергии</v>
      </c>
      <c r="AH248" s="776"/>
      <c r="AI248" s="776"/>
      <c r="AJ248" s="776"/>
      <c r="AK248" s="955"/>
      <c r="AL248" s="955"/>
      <c r="AM248" s="955"/>
      <c r="AN248" s="955"/>
      <c r="AO248" s="955"/>
      <c r="AP248" s="955"/>
      <c r="AQ248" s="955"/>
    </row>
    <row r="249" spans="1:43" s="937" customFormat="1" ht="15" customHeight="1">
      <c r="A249" s="1284"/>
      <c r="B249" s="1284"/>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953"/>
      <c r="X249" s="953"/>
      <c r="Y249" s="953"/>
      <c r="Z249" s="953"/>
      <c r="AA249" s="953"/>
      <c r="AB249" s="952"/>
      <c r="AC249" s="953"/>
      <c r="AD249" s="633"/>
      <c r="AE249" s="955"/>
      <c r="AF249" s="776"/>
      <c r="AG249" s="776" t="str">
        <f t="shared" si="4"/>
        <v>Добавить наименование системы теплоснабжения</v>
      </c>
      <c r="AH249" s="776"/>
      <c r="AI249" s="776"/>
      <c r="AJ249" s="776"/>
      <c r="AK249" s="955"/>
      <c r="AL249" s="955"/>
      <c r="AM249" s="955"/>
      <c r="AN249" s="955"/>
      <c r="AO249" s="955"/>
      <c r="AP249" s="955"/>
      <c r="AQ249" s="955"/>
    </row>
    <row r="250" spans="1:43" s="937" customFormat="1" ht="15" customHeight="1">
      <c r="A250" s="1284"/>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953"/>
      <c r="X250" s="953"/>
      <c r="Y250" s="953"/>
      <c r="Z250" s="953"/>
      <c r="AA250" s="953"/>
      <c r="AB250" s="952"/>
      <c r="AC250" s="953"/>
      <c r="AD250" s="633"/>
      <c r="AE250" s="955"/>
      <c r="AF250" s="776"/>
      <c r="AG250" s="776" t="str">
        <f t="shared" si="4"/>
        <v>Добавить территорию действия тарифа</v>
      </c>
      <c r="AH250" s="776"/>
      <c r="AI250" s="776"/>
      <c r="AJ250" s="776"/>
      <c r="AK250" s="955"/>
      <c r="AL250" s="955"/>
      <c r="AM250" s="955"/>
      <c r="AN250" s="955"/>
      <c r="AO250" s="955"/>
      <c r="AP250" s="955"/>
      <c r="AQ250" s="955"/>
    </row>
    <row r="251" spans="1:43"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43"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43" s="34" customFormat="1" ht="11.25">
      <c r="A253" s="34" t="s">
        <v>275</v>
      </c>
    </row>
    <row r="254" spans="1:43" ht="11.25"/>
    <row r="255" spans="1:43"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410"/>
      <c r="D296" s="1230">
        <v>1</v>
      </c>
      <c r="E296" s="1318"/>
      <c r="F296" s="329"/>
      <c r="G296" s="181">
        <v>0</v>
      </c>
      <c r="H296" s="334"/>
      <c r="I296" s="242"/>
      <c r="J296" s="371"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410"/>
      <c r="D297" s="1230"/>
      <c r="E297" s="1318"/>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411"/>
      <c r="D301" s="241"/>
      <c r="E301" s="424"/>
      <c r="F301" s="1412"/>
      <c r="G301" s="1230">
        <v>0</v>
      </c>
      <c r="H301" s="1228"/>
      <c r="I301" s="242"/>
      <c r="J301" s="371"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411"/>
      <c r="D302" s="241"/>
      <c r="E302" s="424"/>
      <c r="F302" s="1412"/>
      <c r="G302" s="1230"/>
      <c r="H302" s="1228"/>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483</v>
      </c>
    </row>
    <row r="336" spans="1:20" s="182" customFormat="1" ht="409.5">
      <c r="A336" s="1280">
        <v>1</v>
      </c>
      <c r="B336" s="206"/>
      <c r="C336" s="206"/>
      <c r="D336" s="206"/>
      <c r="F336" s="313" t="str">
        <f>"2." &amp;mergeValue(A336)</f>
        <v>2.1</v>
      </c>
      <c r="G336" s="389" t="s">
        <v>472</v>
      </c>
      <c r="H336" s="297"/>
      <c r="I336" s="188" t="s">
        <v>567</v>
      </c>
      <c r="J336" s="312"/>
      <c r="K336" s="206"/>
      <c r="L336" s="206"/>
      <c r="M336" s="206"/>
      <c r="N336" s="206"/>
      <c r="O336" s="206"/>
      <c r="P336" s="206"/>
      <c r="Q336" s="206"/>
      <c r="R336" s="206"/>
      <c r="S336" s="206"/>
      <c r="T336" s="206"/>
    </row>
    <row r="337" spans="1:83" s="182" customFormat="1" ht="90">
      <c r="A337" s="1280"/>
      <c r="B337" s="206"/>
      <c r="C337" s="206"/>
      <c r="D337" s="206"/>
      <c r="F337" s="313" t="str">
        <f>"3." &amp;mergeValue(A337)</f>
        <v>3.1</v>
      </c>
      <c r="G337" s="389" t="s">
        <v>473</v>
      </c>
      <c r="H337" s="297"/>
      <c r="I337" s="188" t="s">
        <v>565</v>
      </c>
      <c r="J337" s="312"/>
      <c r="K337" s="206"/>
      <c r="L337" s="206"/>
      <c r="M337" s="206"/>
      <c r="N337" s="206"/>
      <c r="O337" s="206"/>
      <c r="P337" s="206"/>
      <c r="Q337" s="206"/>
      <c r="R337" s="206"/>
      <c r="S337" s="206"/>
      <c r="T337" s="206"/>
    </row>
    <row r="338" spans="1:83" s="182" customFormat="1" ht="45">
      <c r="A338" s="1280"/>
      <c r="B338" s="206"/>
      <c r="C338" s="206"/>
      <c r="D338" s="206"/>
      <c r="F338" s="313" t="str">
        <f>"4."&amp;mergeValue(A338)</f>
        <v>4.1</v>
      </c>
      <c r="G338" s="389" t="s">
        <v>474</v>
      </c>
      <c r="H338" s="298" t="s">
        <v>448</v>
      </c>
      <c r="I338" s="188"/>
      <c r="J338" s="312"/>
      <c r="K338" s="206"/>
      <c r="L338" s="206"/>
      <c r="M338" s="206"/>
      <c r="N338" s="206"/>
      <c r="O338" s="206"/>
      <c r="P338" s="206"/>
      <c r="Q338" s="206"/>
      <c r="R338" s="206"/>
      <c r="S338" s="206"/>
      <c r="T338" s="206"/>
    </row>
    <row r="339" spans="1:83" s="182" customFormat="1" ht="101.25">
      <c r="A339" s="1280"/>
      <c r="B339" s="1280">
        <v>1</v>
      </c>
      <c r="C339" s="319"/>
      <c r="D339" s="319"/>
      <c r="F339" s="313" t="str">
        <f>"4."&amp;mergeValue(A339) &amp;"."&amp;mergeValue(B339)</f>
        <v>4.1.1</v>
      </c>
      <c r="G339" s="304" t="s">
        <v>569</v>
      </c>
      <c r="H339" s="297" t="str">
        <f>IF(region_name="","",region_name)</f>
        <v>Ростовская область</v>
      </c>
      <c r="I339" s="188" t="s">
        <v>477</v>
      </c>
      <c r="J339" s="312"/>
      <c r="K339" s="206"/>
      <c r="L339" s="206"/>
      <c r="M339" s="206"/>
      <c r="N339" s="206"/>
      <c r="O339" s="206"/>
      <c r="P339" s="206"/>
      <c r="Q339" s="206"/>
      <c r="R339" s="206"/>
      <c r="S339" s="206"/>
      <c r="T339" s="206"/>
    </row>
    <row r="340" spans="1:83" s="182" customFormat="1" ht="191.25">
      <c r="A340" s="1280"/>
      <c r="B340" s="1280"/>
      <c r="C340" s="1280">
        <v>1</v>
      </c>
      <c r="D340" s="319"/>
      <c r="F340" s="313" t="str">
        <f>"4."&amp;mergeValue(A340) &amp;"."&amp;mergeValue(B340)&amp;"."&amp;mergeValue(C340)</f>
        <v>4.1.1.1</v>
      </c>
      <c r="G340" s="318" t="s">
        <v>475</v>
      </c>
      <c r="H340" s="297"/>
      <c r="I340" s="188" t="s">
        <v>478</v>
      </c>
      <c r="J340" s="312"/>
      <c r="K340" s="206"/>
      <c r="L340" s="206"/>
      <c r="M340" s="206"/>
      <c r="N340" s="206"/>
      <c r="O340" s="206"/>
      <c r="P340" s="206"/>
      <c r="Q340" s="206"/>
      <c r="R340" s="206"/>
      <c r="S340" s="206"/>
      <c r="T340" s="206"/>
    </row>
    <row r="341" spans="1:83" s="182" customFormat="1" ht="33.75" customHeight="1">
      <c r="A341" s="1280"/>
      <c r="B341" s="1280"/>
      <c r="C341" s="1280"/>
      <c r="D341" s="319">
        <v>1</v>
      </c>
      <c r="F341" s="313" t="str">
        <f>"4."&amp;mergeValue(A341) &amp;"."&amp;mergeValue(B341)&amp;"."&amp;mergeValue(C341)&amp;"."&amp;mergeValue(D341)</f>
        <v>4.1.1.1.1</v>
      </c>
      <c r="G341" s="392" t="s">
        <v>476</v>
      </c>
      <c r="H341" s="297"/>
      <c r="I341" s="1319" t="s">
        <v>568</v>
      </c>
      <c r="J341" s="312"/>
      <c r="K341" s="206"/>
      <c r="L341" s="206"/>
      <c r="M341" s="206"/>
      <c r="N341" s="206"/>
      <c r="O341" s="206"/>
      <c r="P341" s="206"/>
      <c r="Q341" s="206"/>
      <c r="R341" s="206"/>
      <c r="S341" s="206"/>
      <c r="T341" s="206"/>
    </row>
    <row r="342" spans="1:83" s="182" customFormat="1" ht="18.75">
      <c r="A342" s="1280"/>
      <c r="B342" s="1280"/>
      <c r="C342" s="1280"/>
      <c r="D342" s="319"/>
      <c r="F342" s="396"/>
      <c r="G342" s="397" t="s">
        <v>4</v>
      </c>
      <c r="H342" s="398"/>
      <c r="I342" s="1319"/>
      <c r="J342" s="312"/>
      <c r="K342" s="206"/>
      <c r="L342" s="206"/>
      <c r="M342" s="206"/>
      <c r="N342" s="206"/>
      <c r="O342" s="206"/>
      <c r="P342" s="206"/>
      <c r="Q342" s="206"/>
      <c r="R342" s="206"/>
      <c r="S342" s="206"/>
      <c r="T342" s="206"/>
    </row>
    <row r="343" spans="1:83" s="182" customFormat="1" ht="18.75">
      <c r="A343" s="1280"/>
      <c r="B343" s="1280"/>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80"/>
      <c r="B344" s="206"/>
      <c r="C344" s="206"/>
      <c r="D344" s="206"/>
      <c r="F344" s="315"/>
      <c r="G344" s="148" t="s">
        <v>482</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481</v>
      </c>
      <c r="H345" s="316"/>
      <c r="I345" s="317"/>
      <c r="J345" s="312"/>
      <c r="K345" s="206"/>
      <c r="L345" s="206"/>
      <c r="M345" s="206"/>
      <c r="N345" s="206"/>
      <c r="O345" s="206"/>
      <c r="P345" s="206"/>
      <c r="Q345" s="206"/>
      <c r="R345" s="206"/>
      <c r="S345" s="206"/>
      <c r="T345" s="206"/>
    </row>
    <row r="348" spans="1:83" s="1065" customFormat="1" ht="17.100000000000001" customHeight="1">
      <c r="A348" s="1067" t="s">
        <v>700</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701</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52"/>
      <c r="E355" s="1353"/>
      <c r="F355" s="1354"/>
      <c r="G355" s="1104"/>
      <c r="H355" s="1163"/>
      <c r="I355" s="1161"/>
      <c r="J355" s="1126"/>
      <c r="K355" s="1104" t="s">
        <v>448</v>
      </c>
      <c r="L355" s="1319" t="s">
        <v>702</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52"/>
      <c r="E356" s="1353"/>
      <c r="F356" s="1354"/>
      <c r="G356" s="1080"/>
      <c r="H356" s="1148" t="s">
        <v>273</v>
      </c>
      <c r="I356" s="1143"/>
      <c r="J356" s="1143"/>
      <c r="K356" s="1141"/>
      <c r="L356" s="1319"/>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703</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52"/>
      <c r="E361" s="1353"/>
      <c r="F361" s="1354"/>
      <c r="G361" s="1104"/>
      <c r="H361" s="1163"/>
      <c r="I361" s="1161"/>
      <c r="J361" s="1166"/>
      <c r="K361" s="1104" t="s">
        <v>448</v>
      </c>
      <c r="L361" s="1319" t="s">
        <v>702</v>
      </c>
      <c r="M361" s="1151"/>
      <c r="N361" s="1096"/>
      <c r="O361" s="1096"/>
    </row>
    <row r="362" spans="1:83" s="1065" customFormat="1" ht="17.100000000000001" customHeight="1">
      <c r="A362" s="1101"/>
      <c r="B362" s="1090"/>
      <c r="C362" s="1074"/>
      <c r="D362" s="1352"/>
      <c r="E362" s="1353"/>
      <c r="F362" s="1354"/>
      <c r="G362" s="1080"/>
      <c r="H362" s="1148" t="s">
        <v>273</v>
      </c>
      <c r="I362" s="1143"/>
      <c r="J362" s="1143"/>
      <c r="K362" s="1141"/>
      <c r="L362" s="1319"/>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704</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705</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6"/>
      <c r="K372" s="1104" t="s">
        <v>448</v>
      </c>
      <c r="L372" s="1127"/>
      <c r="M372" s="1151"/>
      <c r="N372" s="1096"/>
      <c r="O372" s="1096"/>
    </row>
  </sheetData>
  <sheetProtection formatColumns="0" formatRows="0"/>
  <dataConsolidate link="1"/>
  <mergeCells count="310">
    <mergeCell ref="O67:V67"/>
    <mergeCell ref="O68:V68"/>
    <mergeCell ref="O69:V69"/>
    <mergeCell ref="O49:V49"/>
    <mergeCell ref="O50:V50"/>
    <mergeCell ref="O51:V51"/>
    <mergeCell ref="O52:V52"/>
    <mergeCell ref="O53:V53"/>
    <mergeCell ref="O54:V54"/>
    <mergeCell ref="E107:E113"/>
    <mergeCell ref="A103:A117"/>
    <mergeCell ref="B104:B116"/>
    <mergeCell ref="C105:C115"/>
    <mergeCell ref="O127:V127"/>
    <mergeCell ref="O129:V129"/>
    <mergeCell ref="T130:T131"/>
    <mergeCell ref="T73:T74"/>
    <mergeCell ref="D70:D77"/>
    <mergeCell ref="E71:E76"/>
    <mergeCell ref="J109:J111"/>
    <mergeCell ref="F90:F93"/>
    <mergeCell ref="J90:J93"/>
    <mergeCell ref="O70:V70"/>
    <mergeCell ref="O71:V71"/>
    <mergeCell ref="O72:V72"/>
    <mergeCell ref="R130:R131"/>
    <mergeCell ref="R73:R74"/>
    <mergeCell ref="S73:S74"/>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A336:A344"/>
    <mergeCell ref="C340:C342"/>
    <mergeCell ref="I341:I342"/>
    <mergeCell ref="H301:H302"/>
    <mergeCell ref="B339:B343"/>
    <mergeCell ref="C296:C297"/>
    <mergeCell ref="C301:C302"/>
    <mergeCell ref="F301:F302"/>
    <mergeCell ref="G301:G3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D37:AD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M9:M11"/>
    <mergeCell ref="F15:F19"/>
    <mergeCell ref="G9:G13"/>
    <mergeCell ref="H9:H12"/>
    <mergeCell ref="G15:G19"/>
    <mergeCell ref="W27:W29"/>
    <mergeCell ref="R37:R38"/>
    <mergeCell ref="T37:T38"/>
    <mergeCell ref="P28:Q28"/>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AD91:AD93"/>
    <mergeCell ref="Z109:Z110"/>
    <mergeCell ref="W55:W57"/>
    <mergeCell ref="W73:W75"/>
    <mergeCell ref="U73:U74"/>
    <mergeCell ref="Y109:Y110"/>
    <mergeCell ref="Y91:Y92"/>
    <mergeCell ref="Z91:Z92"/>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O239:AC239"/>
    <mergeCell ref="O240:AC240"/>
    <mergeCell ref="O241:AC241"/>
    <mergeCell ref="O242:AC242"/>
    <mergeCell ref="N210:N213"/>
    <mergeCell ref="Q210:Q212"/>
    <mergeCell ref="O210:O212"/>
    <mergeCell ref="O145:V145"/>
    <mergeCell ref="N194:AF194"/>
    <mergeCell ref="N195:AF195"/>
    <mergeCell ref="O162:V162"/>
    <mergeCell ref="O163:V163"/>
    <mergeCell ref="O164:V164"/>
    <mergeCell ref="O165:V165"/>
    <mergeCell ref="S148:S149"/>
    <mergeCell ref="O160:V160"/>
    <mergeCell ref="O161:V161"/>
    <mergeCell ref="W166:W168"/>
    <mergeCell ref="S166:S167"/>
    <mergeCell ref="O147:V147"/>
    <mergeCell ref="T148:T149"/>
    <mergeCell ref="R148:R149"/>
    <mergeCell ref="R166:R167"/>
    <mergeCell ref="T166:T167"/>
    <mergeCell ref="U166:U167"/>
    <mergeCell ref="X182:X184"/>
    <mergeCell ref="U148:U149"/>
    <mergeCell ref="P210:P212"/>
    <mergeCell ref="U210:U211"/>
    <mergeCell ref="W225:W227"/>
    <mergeCell ref="O219:V219"/>
    <mergeCell ref="AD243:AD245"/>
    <mergeCell ref="R243:R244"/>
    <mergeCell ref="S243:S244"/>
    <mergeCell ref="T243:T244"/>
    <mergeCell ref="U243:U244"/>
    <mergeCell ref="Y243:Y244"/>
    <mergeCell ref="Z243:Z244"/>
    <mergeCell ref="AA243:AA244"/>
    <mergeCell ref="AB243:AB244"/>
    <mergeCell ref="O237:AC237"/>
    <mergeCell ref="O238:AC238"/>
    <mergeCell ref="V210:V211"/>
    <mergeCell ref="T210:T211"/>
    <mergeCell ref="Y37:Y38"/>
    <mergeCell ref="Z37:Z38"/>
    <mergeCell ref="AA37:AA38"/>
    <mergeCell ref="AB37:AB38"/>
    <mergeCell ref="O31:AC31"/>
    <mergeCell ref="O32:AC32"/>
    <mergeCell ref="O33:AC33"/>
    <mergeCell ref="O34:AC34"/>
    <mergeCell ref="O35:AC35"/>
    <mergeCell ref="O36:AC36"/>
    <mergeCell ref="AA91:AA92"/>
    <mergeCell ref="AB91:AB92"/>
    <mergeCell ref="O85:AC85"/>
    <mergeCell ref="O86:AC86"/>
    <mergeCell ref="O87:AC87"/>
    <mergeCell ref="O88:AC88"/>
    <mergeCell ref="O89:AC89"/>
    <mergeCell ref="O90:AC90"/>
    <mergeCell ref="AI109:AI110"/>
    <mergeCell ref="AJ109:AJ110"/>
    <mergeCell ref="AK109:AK110"/>
    <mergeCell ref="AL109:AL110"/>
    <mergeCell ref="O103:AM103"/>
    <mergeCell ref="O104:AM104"/>
    <mergeCell ref="O105:AM105"/>
    <mergeCell ref="O106:AM106"/>
    <mergeCell ref="O107:AM107"/>
    <mergeCell ref="O108:AM10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WV103:WWV109 I331 E306 WWL85:WWL91 WWE49:WWE56 WWE67:WWE74 WWE124:WWE130 I343:I345 J9:J10 E4 J15:J16 AB210 U259:X259 G311 F276:F277 F280:F281 F284:F287 F272:F273 M263:P263 M267:P267 WWE142:WWE148 WWO192:WWO196 TP178:TP183 G326 E255 F291:H291 I316 E321 E311 E316 G321 I321 I326:I327 E327 WWL31:WWL38 E296:E297 JZ31:JZ38 TV31:TV38 ADR31:ADR38 ANN31:ANN38 AXJ31:AXJ38 BHF31:BHF38 BRB31:BRB38 CAX31:CAX38 CKT31:CKT38 CUP31:CUP38 DEL31:DEL38 DOH31:DOH38 DYD31:DYD38 EHZ31:EHZ38 ERV31:ERV38 FBR31:FBR38 FLN31:FLN38 FVJ31:FVJ38 GFF31:GFF38 GPB31:GPB38 GYX31:GYX38 HIT31:HIT38 HSP31:HSP38 ICL31:ICL38 IMH31:IMH38 IWD31:IWD38 JFZ31:JFZ38 JPV31:JPV38 JZR31:JZR38 KJN31:KJN38 KTJ31:KTJ38 LDF31:LDF38 LNB31:LNB38 LWX31:LWX38 MGT31:MGT38 MQP31:MQP38 NAL31:NAL38 NKH31:NKH38 NUD31:NUD38 ODZ31:ODZ38 ONV31:ONV38 OXR31:OXR38 PHN31:PHN38 PRJ31:PRJ38 QBF31:QBF38 QLB31:QLB38 QUX31:QUX38 RET31:RET38 ROP31:ROP38 RYL31:RYL38 SIH31:SIH38 SSD31:SSD38 TBZ31:TBZ38 TLV31:TLV38 TVR31:TVR38 UFN31:UFN38 UPJ31:UPJ38 UZF31:UZF38 VJB31:VJB38 VSX31:VSX38 WCT31:WCT38 WMP31:WMP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Z85:JZ91 TV85:TV91 ADR85:ADR91 ANN85:ANN91 AXJ85:AXJ91 BHF85:BHF91 BRB85:BRB91 CAX85:CAX91 CKT85:CKT91 CUP85:CUP91 DEL85:DEL91 DOH85:DOH91 DYD85:DYD91 EHZ85:EHZ91 ERV85:ERV91 FBR85:FBR91 FLN85:FLN91 FVJ85:FVJ91 GFF85:GFF91 GPB85:GPB91 GYX85:GYX91 HIT85:HIT91 HSP85:HSP91 ICL85:ICL91 IMH85:IMH91 IWD85:IWD91 JFZ85:JFZ91 JPV85:JPV91 JZR85:JZR91 KJN85:KJN91 KTJ85:KTJ91 LDF85:LDF91 LNB85:LNB91 LWX85:LWX91 MGT85:MGT91 MQP85:MQP91 NAL85:NAL91 NKH85:NKH91 NUD85:NUD91 ODZ85:ODZ91 ONV85:ONV91 OXR85:OXR91 PHN85:PHN91 PRJ85:PRJ91 QBF85:QBF91 QLB85:QLB91 QUX85:QUX91 RET85:RET91 ROP85:ROP91 RYL85:RYL91 SIH85:SIH91 SSD85:SSD91 TBZ85:TBZ91 TLV85:TLV91 TVR85:TVR91 UFN85:UFN91 UPJ85:UPJ91 UZF85:UZF91 VJB85:VJB91 VSX85:VSX91 WCT85:WCT91 WMP85:WMP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91 O243 O37 V37 V243 V91 AA119:AB119 AA109:AB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N37 WMN91:WMN92 WMG148 WWJ37 WMG73 WWC73 WMG130 WWJ91:WWJ92 WWC130 WMG166 WWC166 G9:G10 K9:K10 O9:O10 JR182 TN182 VJJ109 VTF109 WDB109 WMX109 VTF119 WWT109 ADJ182 WWC148 S37 JV37 TR37 ADN37 ANJ37 AXF37 BHB37 BQX37 CAT37 CKP37 CUL37 DEH37 DOD37 DXZ37 EHV37 ERR37 FBN37 FLJ37 FVF37 GFB37 GOX37 GYT37 HIP37 HSL37 ICH37 IMD37 IVZ37 JFV37 JPR37 JZN37 KJJ37 KTF37 LDB37 LMX37 LWT37 MGP37 MQL37 NAH37 NKD37 NTZ37 ODV37 ONR37 OXN37 PHJ37 PRF37 QBB37 QKX37 QUT37 REP37 ROL37 RYH37 SID37 SRZ37 TBV37 TLR37 TVN37 UFJ37 UPF37 UZB37 VIX37 VST37 WCP37 WML37 WWH37 JX37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V91:JV92 TR91:TR92 ADN91:ADN92 ANJ91:ANJ92 AXF91:AXF92 BHB91:BHB92 BQX91:BQX92 CAT91:CAT92 CKP91:CKP92 CUL91:CUL92 DEH91:DEH92 DOD91:DOD92 DXZ91:DXZ92 EHV91:EHV92 ERR91:ERR92 FBN91:FBN92 FLJ91:FLJ92 FVF91:FVF92 GFB91:GFB92 GOX91:GOX92 GYT91:GYT92 HIP91:HIP92 HSL91:HSL92 ICH91:ICH92 IMD91:IMD92 IVZ91:IVZ92 JFV91:JFV92 JPR91:JPR92 JZN91:JZN92 KJJ91:KJJ92 KTF91:KTF92 LDB91:LDB92 LMX91:LMX92 LWT91:LWT92 MGP91:MGP92 MQL91:MQL92 NAH91:NAH92 NKD91:NKD92 NTZ91:NTZ92 ODV91:ODV92 ONR91:ONR92 OXN91:OXN92 PHJ91:PHJ92 PRF91:PRF92 QBB91:QBB92 QKX91:QKX92 QUT91:QUT92 REP91:REP92 ROL91:ROL92 RYH91:RYH92 SID91:SID92 SRZ91:SRZ92 TBV91:TBV92 TLR91:TLR92 TVN91:TVN92 UFJ91:UFJ92 UPF91:UPF92 UZB91:UZB92 VIX91:VIX92 VST91:VST92 WCP91:WCP92 WML91:WML92 WWH91:WWH92 JX91:JX92 TT91:TT92 ADP91:ADP92 ANL91:ANL92 AXH91:AXH92 BHD91:BHD92 BQZ91:BQZ92 CAV91:CAV92 CKR91:CKR92 CUN91:CUN92 DEJ91:DEJ92 DOF91:DOF92 DYB91:DYB92 EHX91:EHX92 ERT91:ERT92 FBP91:FBP92 FLL91:FLL92 FVH91:FVH92 GFD91:GFD92 GOZ91:GOZ92 GYV91:GYV92 HIR91:HIR92 HSN91:HSN92 ICJ91:ICJ92 IMF91:IMF92 IWB91:IWB92 JFX91:JFX92 JPT91:JPT92 JZP91:JZP92 KJL91:KJL92 KTH91:KTH92 LDD91:LDD92 LMZ91:LMZ92 LWV91:LWV92 MGR91:MGR92 MQN91:MQN92 NAJ91:NAJ92 NKF91:NKF92 NUB91:NUB92 ODX91:ODX92 ONT91:ONT92 OXP91:OXP92 PHL91:PHL92 PRH91:PRH92 QBD91:QBD92 QKZ91:QKZ92 QUV91:QUV92 RER91:RER92 RON91:RON92 RYJ91:RYJ92 SIF91:SIF92 SSB91:SSB92 TBX91:TBX92 TLT91:TLT92 TVP91:TVP92 UFL91:UFL92 UPH91:UPH92 UZD91:UZD92 VIZ91:VIZ92 VSV91:VSV92 WCR91:WCR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55 U166 V182 AE196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U37 Z37 AB37 U243 Z243 AB243 U91:U92 Z91:Z92 AB91:AB92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K91:WMK92 WWG91:WWG92 WMM37 WMF73 WWI37 WWB73 WMW109 WWS109 WMF55 I291 WWS119 J267:L267 WWB55 R259:T259 J263:L263 U182 JQ182 R37 JU37 TQ37 ADM37 ANI37 AXE37 BHA37 BQW37 CAS37 CKO37 CUK37 DEG37 DOC37 DXY37 EHU37 ERQ37 FBM37 FLI37 FVE37 GFA37 GOW37 GYS37 HIO37 HSK37 ICG37 IMC37 IVY37 JFU37 JPQ37 JZM37 KJI37 KTE37 LDA37 LMW37 LWS37 MGO37 MQK37 NAG37 NKC37 NTY37 ODU37 ONQ37 OXM37 PHI37 PRE37 QBA37 QKW37 QUS37 REO37 ROK37 RYG37 SIC37 SRY37 TBU37 TLQ37 TVM37 UFI37 UPE37 UZA37 VIW37 VSS37 WCO37 WMK37 WWG37 T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W91:JW92 TS91:TS92 ADO91:ADO92 ANK91:ANK92 AXG91:AXG92 BHC91:BHC92 BQY91:BQY92 CAU91:CAU92 CKQ91:CKQ92 CUM91:CUM92 DEI91:DEI92 DOE91:DOE92 DYA91:DYA92 EHW91:EHW92 ERS91:ERS92 FBO91:FBO92 FLK91:FLK92 FVG91:FVG92 GFC91:GFC92 GOY91:GOY92 GYU91:GYU92 HIQ91:HIQ92 HSM91:HSM92 ICI91:ICI92 IME91:IME92 IWA91:IWA92 JFW91:JFW92 JPS91:JPS92 JZO91:JZO92 KJK91:KJK92 KTG91:KTG92 LDC91:LDC92 LMY91:LMY92 LWU91:LWU92 MGQ91:MGQ92 MQM91:MQM92 NAI91:NAI92 NKE91:NKE92 NUA91:NUA92 ODW91:ODW92 ONS91:ONS92 OXO91:OXO92 PHK91:PHK92 PRG91:PRG92 QBC91:QBC92 QKY91:QKY92 QUU91:QUU92 REQ91:REQ92 ROM91:ROM92 RYI91:RYI92 SIE91:SIE92 SSA91:SSA92 TBW91:TBW92 TLS91:TLS92 TVO91:TVO92 UFK91:UFK92 UPG91:UPG92 UZC91:UZC92 VIY91:VIY92 VSU91:VSU92 WCQ91:WCQ92 WMM91:WMM92 WWI91:WWI92 R91:R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H355:I355 H361:I361 H367:I367 H372:I372 Y37 AA37 Y243 AA243 AA91:AA92 Y91:Y92 AI109 AK109 AI119 AK119"/>
    <dataValidation allowBlank="1" promptTitle="checkPeriodRange" sqref="WWP109 WWF38 WVY74 WVY131 WWF92 R183 WVY149 WVY56 WVY167 Q38 JT38 TP38 ADL38 ANH38 AXD38 BGZ38 BQV38 CAR38 CKN38 CUJ38 DEF38 DOB38 DXX38 EHT38 ERP38 FBL38 FLH38 FVD38 GEZ38 GOV38 GYR38 HIN38 HSJ38 ICF38 IMB38 IVX38 JFT38 JPP38 JZL38 KJH38 KTD38 LCZ38 LMV38 LWR38 MGN38 MQJ38 NAF38 NKB38 NTX38 ODT38 ONP38 OXL38 PHH38 PRD38 QAZ38 QKV38 QUR38 REN38 ROJ38 RYF38 SIB38 SRX38 TBT38 TLP38 TVL38 UFH38 UPD38 UYZ38 VIV38 VSR38 WCN38 WMJ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X38 X244 X92 AH109 AH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D90 WVW72:WWD72 JR36:JY36 TN36:TU36 ADJ36:ADQ36 ANF36:ANM36 AXB36:AXI36 BGX36:BHE36 BQT36:BRA36 CAP36:CAW36 CKL36:CKS36 CUH36:CUO36 DED36:DEK36 DNZ36:DOG36 DXV36:DYC36 EHR36:EHY36 ERN36:ERU36 FBJ36:FBQ36 FLF36:FLM36 FVB36:FVI36 GEX36:GFE36 GOT36:GPA36 GYP36:GYW36 HIL36:HIS36 HSH36:HSO36 ICD36:ICK36 ILZ36:IMG36 IVV36:IWC36 JFR36:JFY36 JPN36:JPU36 JZJ36:JZQ36 KJF36:KJM36 KTB36:KTI36 LCX36:LDE36 LMT36:LNA36 LWP36:LWW36 MGL36:MGS36 MQH36:MQO36 NAD36:NAK36 NJZ36:NKG36 NTV36:NUC36 ODR36:ODY36 ONN36:ONU36 OXJ36:OXQ36 PHF36:PHM36 PRB36:PRI36 QAX36:QBE36 QKT36:QLA36 QUP36:QUW36 REL36:RES36 ROH36:ROO36 RYD36:RYK36 SHZ36:SIG36 SRV36:SSC36 TBR36:TBY36 TLN36:TLU36 TVJ36:TVQ36 UFF36:UFM36 UPB36:UPI36 UYX36:UZE36 VIT36:VJA36 VSP36:VSW36 WCL36:WCS36 WMH36:WMO36 WWD36:WWK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VSP242:VSW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WB91 WVU130 JP243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WMF37 WWB37 TL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AWZ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A94:WWL95 JO39:JZ45 TK39:TV45 ADG39:ADR45 ANC39:ANN45 AWY39:AXJ45 BGU39:BHF45 BQQ39:BRB45 CAM39:CAX45 CKI39:CKT45 CUE39:CUP45 DEA39:DEL45 DNW39:DOH45 DXS39:DYD45 EHO39:EHZ45 ERK39:ERV45 FBG39:FBR45 FLC39:FLN45 FUY39:FVJ45 GEU39:GFF45 GOQ39:GPB45 GYM39:GYX45 HII39:HIT45 HSE39:HSP45 ICA39:ICL45 ILW39:IMH45 IVS39:IWD45 JFO39:JFZ45 JPK39:JPV45 JZG39:JZR45 KJC39:KJN45 KSY39:KTJ45 LCU39:LDF45 LMQ39:LNB45 LWM39:LWX45 MGI39:MGT45 MQE39:MQP45 NAA39:NAL45 NJW39:NKH45 NTS39:NUD45 ODO39:ODZ45 ONK39:ONV45 OXG39:OXR45 PHC39:PHN45 PQY39:PRJ45 QAU39:QBF45 QKQ39:QLB45 QUM39:QUX45 REI39:RET45 ROE39:ROP45 RYA39:RYL45 SHW39:SIH45 SRS39:SSD45 TBO39:TBZ45 TLK39:TLV45 TVG39:TVR45 UFC39:UFN45 UOY39:UPJ45 UYU39:UZF45 VIQ39:VJB45 VSM39:VSX45 WCI39:WCT45 WME39:WMP45 WWA39:WWL45 JO94:JZ95 TK94:TV95 ADG94:ADR95 ANC94:ANN95 AWY94:AXJ95 BGU94:BHF95 BQQ94:BRB95 CAM94:CAX95 CKI94:CKT95 CUE94:CUP95 DEA94:DEL95 DNW94:DOH95 DXS94:DYD95 EHO94:EHZ95 ERK94:ERV95 FBG94:FBR95 FLC94:FLN95 FUY94:FVJ95 GEU94:GFF95 GOQ94:GPB95 GYM94:GYX95 HII94:HIT95 HSE94:HSP95 ICA94:ICL95 ILW94:IMH95 IVS94:IWD95 JFO94:JFZ95 JPK94:JPV95 JZG94:JZR95 KJC94:KJN95 KSY94:KTJ95 LCU94:LDF95 LMQ94:LNB95 LWM94:LWX95 MGI94:MGT95 MQE94:MQP95 NAA94:NAL95 NJW94:NKH95 NTS94:NUD95 ODO94:ODZ95 ONK94:ONV95 OXG94:OXR95 PHC94:PHN95 PQY94:PRJ95 QAU94:QBF95 QKQ94:QLB95 QUM94:QUX95 REI94:RET95 ROE94:ROP95 RYA94:RYL95 SHW94:SIH95 SRS94:SSD95 TBO94:TBZ95 TLK94:TLV95 TVG94:TVR95 UFC94:UFN95 UOY94:UPJ95 UYU94:UZF95 VIQ94:VJB95 VSM94:VSX95 WCI94:WCT95 WME94:WMP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L246:AD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O93:JZ93 TK93:TV93 ADG93:ADR93 ANC93:ANN93 AWY93:AXJ93 BGU93:BHF93 BQQ93:BRB93 CAM93:CAX93 CKI93:CKT93 CUE93:CUP93 DEA93:DEL93 DNW93:DOH93 DXS93:DYD93 EHO93:EHZ93 ERK93:ERV93 FBG93:FBR93 FLC93:FLN93 FUY93:FVJ93 GEU93:GFF93 GOQ93:GPB93 GYM93:GYX93 HII93:HIT93 HSE93:HSP93 ICA93:ICL93 ILW93:IMH93 IVS93:IWD93 JFO93:JFZ93 JPK93:JPV93 JZG93:JZR93 KJC93:KJN93 KSY93:KTJ93 LCU93:LDF93 LMQ93:LNB93 LWM93:LWX93 MGI93:MGT93 MQE93:MQP93 NAA93:NAL93 NJW93:NKH93 NTS93:NUD93 ODO93:ODZ93 ONK93:ONV93 OXG93:OXR93 PHC93:PHN93 PQY93:PRJ93 QAU93:QBF93 QKQ93:QLB93 QUM93:QUX93 REI93:RET93 ROE93:ROP93 RYA93:RYL93 SHW93:SIH93 SRS93:SSD93 TBO93:TBZ93 TLK93:TLV93 TVG93:TVR93 UFC93:UFN93 UOY93:UPJ93 UYU93:UZF93 VIQ93:VJB93 VSM93:VSX93 WCI93:WCT93 WME93:WMP93 WWA93:WWL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JO96:JZ98 JH99:JS100 TK96:TV98 TD99:TO100 ADG96:ADR98 ACZ99:ADK100 ANC96:ANN98 AMV99:ANG100 AWY96:AXJ98 AWR99:AXC100 BGU96:BHF98 BGN99:BGY100 BQQ96:BRB98 BQJ99:BQU100 CAM96:CAX98 CAF99:CAQ100 CKI96:CKT98 CKB99:CKM100 CUE96:CUP98 CTX99:CUI100 DEA96:DEL98 DDT99:DEE100 DNW96:DOH98 DNP99:DOA100 DXS96:DYD98 DXL99:DXW100 EHO96:EHZ98 EHH99:EHS100 ERK96:ERV98 ERD99:ERO100 FBG96:FBR98 FAZ99:FBK100 FLC96:FLN98 FKV99:FLG100 FUY96:FVJ98 FUR99:FVC100 GEU96:GFF98 GEN99:GEY100 GOQ96:GPB98 GOJ99:GOU100 GYM96:GYX98 GYF99:GYQ100 HII96:HIT98 HIB99:HIM100 HSE96:HSP98 HRX99:HSI100 ICA96:ICL98 IBT99:ICE100 ILW96:IMH98 ILP99:IMA100 IVS96:IWD98 IVL99:IVW100 JFO96:JFZ98 JFH99:JFS100 JPK96:JPV98 JPD99:JPO100 JZG96:JZR98 JYZ99:JZK100 KJC96:KJN98 KIV99:KJG100 KSY96:KTJ98 KSR99:KTC100 LCU96:LDF98 LCN99:LCY100 LMQ96:LNB98 LMJ99:LMU100 LWM96:LWX98 LWF99:LWQ100 MGI96:MGT98 MGB99:MGM100 MQE96:MQP98 MPX99:MQI100 NAA96:NAL98 MZT99:NAE100 NJW96:NKH98 NJP99:NKA100 NTS96:NUD98 NTL99:NTW100 ODO96:ODZ98 ODH99:ODS100 ONK96:ONV98 OND99:ONO100 OXG96:OXR98 OWZ99:OXK100 PHC96:PHN98 PGV99:PHG100 PQY96:PRJ98 PQR99:PRC100 QAU96:QBF98 QAN99:QAY100 QKQ96:QLB98 QKJ99:QKU100 QUM96:QUX98 QUF99:QUQ100 REI96:RET98 REB99:REM100 ROE96:ROP98 RNX99:ROI100 RYA96:RYL98 RXT99:RYE100 SHW96:SIH98 SHP99:SIA100 SRS96:SSD98 SRL99:SRW100 TBO96:TBZ98 TBH99:TBS100 TLK96:TLV98 TLD99:TLO100 TVG96:TVR98 TUZ99:TVK100 UFC96:UFN98 UEV99:UFG100 UOY96:UPJ98 UOR99:UPC100 UYU96:UZF98 UYN99:UYY100 VIQ96:VJB98 VIJ99:VIU100 VSM96:VSX98 VSF99:VSQ100 WCI96:WCT98 WCB99:WCM100 WME96:WMP98 WLX99:WMI100 WWA96:WWL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54:V54 O72:V72 O129:V129 O147:V147 O224:V224 O165 O90 O36 O242">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5" sqref="F45"/>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26449191</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4" t="s">
        <v>753</v>
      </c>
      <c r="F5" s="1225"/>
      <c r="G5" s="406"/>
      <c r="J5" s="289"/>
    </row>
    <row r="6" spans="1:12" s="348" customFormat="1" ht="6">
      <c r="A6" s="342"/>
      <c r="B6" s="343"/>
      <c r="C6" s="344"/>
      <c r="D6" s="345"/>
      <c r="E6" s="350"/>
      <c r="F6" s="351"/>
      <c r="G6" s="352"/>
      <c r="I6" s="349"/>
    </row>
    <row r="7" spans="1:12" ht="27">
      <c r="D7" s="23"/>
      <c r="E7" s="24" t="s">
        <v>50</v>
      </c>
      <c r="F7" s="308" t="s">
        <v>148</v>
      </c>
      <c r="G7" s="360"/>
    </row>
    <row r="8" spans="1:12" s="348" customFormat="1" ht="6">
      <c r="A8" s="342"/>
      <c r="B8" s="343"/>
      <c r="C8" s="344"/>
      <c r="D8" s="345"/>
      <c r="E8" s="346"/>
      <c r="F8" s="347"/>
      <c r="G8" s="345"/>
      <c r="I8" s="349"/>
    </row>
    <row r="9" spans="1:12" ht="27">
      <c r="D9" s="23"/>
      <c r="E9" s="24" t="s">
        <v>455</v>
      </c>
      <c r="F9" s="326" t="s">
        <v>83</v>
      </c>
      <c r="G9" s="359"/>
    </row>
    <row r="10" spans="1:12" s="348" customFormat="1" ht="6">
      <c r="A10" s="353"/>
      <c r="B10" s="343"/>
      <c r="C10" s="344"/>
      <c r="D10" s="354"/>
      <c r="E10" s="350"/>
      <c r="F10" s="355"/>
      <c r="G10" s="356"/>
      <c r="I10" s="349"/>
    </row>
    <row r="11" spans="1:12" ht="27">
      <c r="A11" s="192"/>
      <c r="D11" s="23"/>
      <c r="E11" s="78" t="s">
        <v>453</v>
      </c>
      <c r="F11" s="1198" t="s">
        <v>1668</v>
      </c>
      <c r="G11" s="357"/>
    </row>
    <row r="12" spans="1:12" ht="27">
      <c r="D12" s="23"/>
      <c r="E12" s="78" t="s">
        <v>454</v>
      </c>
      <c r="F12" s="1198" t="s">
        <v>1669</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768</v>
      </c>
      <c r="G15" s="359"/>
    </row>
    <row r="16" spans="1:12" ht="27" hidden="1">
      <c r="D16" s="23"/>
      <c r="E16" s="78" t="s">
        <v>572</v>
      </c>
      <c r="F16" s="309"/>
      <c r="G16" s="359"/>
    </row>
    <row r="17" spans="1:9" ht="19.5">
      <c r="D17" s="23"/>
      <c r="E17" s="24"/>
      <c r="F17" s="1048" t="s">
        <v>678</v>
      </c>
      <c r="G17" s="20"/>
    </row>
    <row r="18" spans="1:9" s="1047" customFormat="1" ht="5.25" hidden="1">
      <c r="A18" s="1044"/>
      <c r="B18" s="1042"/>
      <c r="C18" s="1045"/>
      <c r="D18" s="1046"/>
      <c r="E18" s="1040"/>
      <c r="F18" s="1039"/>
      <c r="G18" s="1046"/>
      <c r="I18" s="1043"/>
    </row>
    <row r="19" spans="1:9" ht="27">
      <c r="D19" s="23"/>
      <c r="E19" s="1041" t="s">
        <v>676</v>
      </c>
      <c r="F19" s="1159" t="s">
        <v>768</v>
      </c>
      <c r="G19" s="359"/>
    </row>
    <row r="20" spans="1:9" ht="27">
      <c r="D20" s="23"/>
      <c r="E20" s="1041" t="s">
        <v>677</v>
      </c>
      <c r="F20" s="1158" t="s">
        <v>2234</v>
      </c>
      <c r="G20" s="359"/>
    </row>
    <row r="21" spans="1:9" s="1047" customFormat="1" ht="5.25" hidden="1">
      <c r="A21" s="1044"/>
      <c r="B21" s="1042"/>
      <c r="C21" s="1045"/>
      <c r="D21" s="1046"/>
      <c r="E21" s="1040"/>
      <c r="F21" s="1039"/>
      <c r="G21" s="1046"/>
      <c r="I21" s="1043"/>
    </row>
    <row r="22" spans="1:9" ht="19.5" hidden="1">
      <c r="D22" s="23"/>
      <c r="E22" s="24"/>
      <c r="F22" s="414" t="s">
        <v>579</v>
      </c>
      <c r="G22" s="20"/>
    </row>
    <row r="23" spans="1:9" s="1064" customFormat="1" ht="5.25" hidden="1">
      <c r="A23" s="1061"/>
      <c r="B23" s="1059"/>
      <c r="C23" s="1062"/>
      <c r="D23" s="1063"/>
      <c r="E23" s="1040"/>
      <c r="F23" s="1039"/>
      <c r="G23" s="1063"/>
      <c r="I23" s="1060"/>
    </row>
    <row r="24" spans="1:9" ht="27" hidden="1">
      <c r="D24" s="23"/>
      <c r="E24" s="1049" t="s">
        <v>679</v>
      </c>
      <c r="F24" s="309"/>
      <c r="G24" s="359"/>
    </row>
    <row r="25" spans="1:9" ht="27" hidden="1">
      <c r="D25" s="23"/>
      <c r="E25" s="1049" t="s">
        <v>680</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2148</v>
      </c>
      <c r="G29" s="358"/>
    </row>
    <row r="30" spans="1:9" ht="27" hidden="1">
      <c r="C30" s="27"/>
      <c r="D30" s="28"/>
      <c r="E30" s="49" t="s">
        <v>201</v>
      </c>
      <c r="F30" s="311"/>
      <c r="G30" s="358"/>
    </row>
    <row r="31" spans="1:9" ht="27">
      <c r="C31" s="27"/>
      <c r="D31" s="28"/>
      <c r="E31" s="29" t="s">
        <v>51</v>
      </c>
      <c r="F31" s="310" t="s">
        <v>2149</v>
      </c>
      <c r="G31" s="358"/>
    </row>
    <row r="32" spans="1:9" ht="27">
      <c r="C32" s="27"/>
      <c r="D32" s="28"/>
      <c r="E32" s="29" t="s">
        <v>52</v>
      </c>
      <c r="F32" s="310" t="s">
        <v>1959</v>
      </c>
      <c r="G32" s="358"/>
      <c r="H32" s="30"/>
    </row>
    <row r="33" spans="1:9" s="348" customFormat="1" ht="6">
      <c r="A33" s="353"/>
      <c r="B33" s="343"/>
      <c r="C33" s="344"/>
      <c r="D33" s="354"/>
      <c r="E33" s="350"/>
      <c r="F33" s="355"/>
      <c r="G33" s="356"/>
      <c r="I33" s="349"/>
    </row>
    <row r="34" spans="1:9" ht="27">
      <c r="A34" s="191"/>
      <c r="D34" s="25"/>
      <c r="E34" s="749" t="s">
        <v>636</v>
      </c>
      <c r="F34" s="1160" t="s">
        <v>639</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522</v>
      </c>
      <c r="F40" s="1158" t="s">
        <v>2235</v>
      </c>
      <c r="G40" s="357"/>
    </row>
    <row r="41" spans="1:9" ht="27">
      <c r="A41" s="193"/>
      <c r="B41" s="87"/>
      <c r="D41" s="32"/>
      <c r="E41" s="38" t="s">
        <v>523</v>
      </c>
      <c r="F41" s="1158" t="s">
        <v>2236</v>
      </c>
      <c r="G41" s="357"/>
    </row>
    <row r="42" spans="1:9" ht="19.5">
      <c r="D42" s="23"/>
      <c r="E42" s="24"/>
      <c r="F42" s="414" t="s">
        <v>555</v>
      </c>
      <c r="G42" s="20"/>
    </row>
    <row r="43" spans="1:9" ht="27">
      <c r="A43" s="193"/>
      <c r="D43" s="20"/>
      <c r="E43" s="412" t="s">
        <v>85</v>
      </c>
      <c r="F43" s="1162" t="s">
        <v>2237</v>
      </c>
      <c r="G43" s="357"/>
    </row>
    <row r="44" spans="1:9" ht="27">
      <c r="A44" s="193"/>
      <c r="B44" s="87"/>
      <c r="D44" s="32"/>
      <c r="E44" s="412" t="s">
        <v>86</v>
      </c>
      <c r="F44" s="1162" t="s">
        <v>2238</v>
      </c>
      <c r="G44" s="357"/>
    </row>
    <row r="45" spans="1:9" ht="27">
      <c r="A45" s="193"/>
      <c r="B45" s="87"/>
      <c r="D45" s="32"/>
      <c r="E45" s="412" t="s">
        <v>556</v>
      </c>
      <c r="F45" s="1162" t="s">
        <v>2239</v>
      </c>
      <c r="G45" s="357"/>
    </row>
    <row r="46" spans="1:9" ht="27">
      <c r="D46" s="23"/>
      <c r="E46" s="413" t="s">
        <v>557</v>
      </c>
      <c r="F46" s="1162" t="s">
        <v>2240</v>
      </c>
      <c r="G46" s="359"/>
    </row>
    <row r="47" spans="1:9" ht="3" customHeight="1">
      <c r="A47" s="193"/>
      <c r="D47" s="20"/>
      <c r="F47" s="156"/>
      <c r="G47" s="26"/>
    </row>
    <row r="48" spans="1:9" ht="69" customHeight="1">
      <c r="A48" s="193"/>
      <c r="B48" s="87"/>
      <c r="D48" s="1172" t="s">
        <v>754</v>
      </c>
      <c r="E48" s="1227" t="s">
        <v>752</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algorithmName="SHA-512" hashValue="eEeynOI7RTdaUcCVNNHohtvdYOAb9ZYcY6qvQn0rKplTUYYWD1USuCWCe2mod4HVlpBK/BWMjsX/GvjQqfQ++A==" saltValue="eX+uC+eNJrOlYIuwYCXwng==" spinCount="100000"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524</v>
      </c>
      <c r="AX1" s="385" t="s">
        <v>525</v>
      </c>
      <c r="AZ1" s="1418" t="s">
        <v>558</v>
      </c>
      <c r="BA1" s="1418"/>
      <c r="BC1" s="774"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604</v>
      </c>
      <c r="P2" s="628" t="s">
        <v>40</v>
      </c>
      <c r="Q2" s="173" t="s">
        <v>3</v>
      </c>
      <c r="R2" s="176" t="s">
        <v>23</v>
      </c>
      <c r="S2" s="174" t="s">
        <v>25</v>
      </c>
      <c r="T2" s="175" t="s">
        <v>29</v>
      </c>
      <c r="U2" s="171" t="s">
        <v>35</v>
      </c>
      <c r="V2" s="983">
        <v>1</v>
      </c>
      <c r="W2" s="428"/>
      <c r="X2" s="429" t="s">
        <v>580</v>
      </c>
      <c r="Y2" s="41" t="s">
        <v>728</v>
      </c>
      <c r="Z2" s="153"/>
      <c r="AA2" s="713" t="s">
        <v>630</v>
      </c>
      <c r="AB2" s="715" t="s">
        <v>631</v>
      </c>
      <c r="AC2" s="41" t="s">
        <v>308</v>
      </c>
      <c r="AD2" s="201" t="s">
        <v>308</v>
      </c>
      <c r="AF2" s="42" t="s">
        <v>35</v>
      </c>
      <c r="AH2" s="137" t="s">
        <v>339</v>
      </c>
      <c r="AI2" s="137" t="s">
        <v>339</v>
      </c>
      <c r="AK2" s="137" t="s">
        <v>343</v>
      </c>
      <c r="AM2" s="137" t="s">
        <v>353</v>
      </c>
      <c r="AP2" s="1203" t="s">
        <v>580</v>
      </c>
      <c r="AQ2" s="979" t="s">
        <v>583</v>
      </c>
      <c r="AS2" s="41" t="s">
        <v>371</v>
      </c>
      <c r="AU2" s="42" t="s">
        <v>374</v>
      </c>
      <c r="AW2" s="386" t="s">
        <v>526</v>
      </c>
      <c r="AX2" s="387" t="s">
        <v>526</v>
      </c>
      <c r="AZ2" s="415" t="s">
        <v>559</v>
      </c>
      <c r="BA2" s="416" t="s">
        <v>560</v>
      </c>
      <c r="BC2" s="753"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605</v>
      </c>
      <c r="P3" s="628" t="s">
        <v>41</v>
      </c>
      <c r="Q3" s="173" t="s">
        <v>299</v>
      </c>
      <c r="R3" s="172" t="s">
        <v>301</v>
      </c>
      <c r="S3" s="174" t="s">
        <v>26</v>
      </c>
      <c r="T3" s="175" t="s">
        <v>30</v>
      </c>
      <c r="U3" s="171" t="s">
        <v>36</v>
      </c>
      <c r="V3" s="983">
        <v>2</v>
      </c>
      <c r="W3" s="428"/>
      <c r="X3" s="429" t="s">
        <v>672</v>
      </c>
      <c r="Y3" s="1071" t="s">
        <v>728</v>
      </c>
      <c r="Z3" s="153"/>
      <c r="AA3" s="713" t="s">
        <v>631</v>
      </c>
      <c r="AB3" s="715"/>
      <c r="AC3" s="41" t="s">
        <v>309</v>
      </c>
      <c r="AD3" s="201" t="s">
        <v>309</v>
      </c>
      <c r="AF3" s="42" t="s">
        <v>36</v>
      </c>
      <c r="AH3" s="137" t="s">
        <v>362</v>
      </c>
      <c r="AI3" s="137" t="s">
        <v>341</v>
      </c>
      <c r="AK3" s="137" t="s">
        <v>344</v>
      </c>
      <c r="AM3" s="137" t="s">
        <v>354</v>
      </c>
      <c r="AP3" s="1203" t="s">
        <v>673</v>
      </c>
      <c r="AQ3" s="979" t="s">
        <v>584</v>
      </c>
      <c r="AS3" s="41" t="s">
        <v>372</v>
      </c>
      <c r="AU3" s="42" t="s">
        <v>375</v>
      </c>
      <c r="AW3" s="386" t="s">
        <v>527</v>
      </c>
      <c r="AX3" s="387" t="s">
        <v>527</v>
      </c>
      <c r="AZ3" s="1081" t="s">
        <v>696</v>
      </c>
      <c r="BA3" s="1089" t="s">
        <v>695</v>
      </c>
      <c r="BC3" s="753" t="s">
        <v>639</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606</v>
      </c>
      <c r="Q4" s="173" t="s">
        <v>22</v>
      </c>
      <c r="R4" s="172" t="s">
        <v>766</v>
      </c>
      <c r="S4" s="174" t="s">
        <v>27</v>
      </c>
      <c r="T4" s="175" t="s">
        <v>31</v>
      </c>
      <c r="U4" s="171" t="s">
        <v>37</v>
      </c>
      <c r="V4" s="983">
        <v>3</v>
      </c>
      <c r="W4" s="428"/>
      <c r="X4" s="429"/>
      <c r="Y4" s="713"/>
      <c r="Z4" s="200"/>
      <c r="AC4" s="41" t="s">
        <v>310</v>
      </c>
      <c r="AD4" s="201" t="s">
        <v>310</v>
      </c>
      <c r="AF4" s="42" t="s">
        <v>37</v>
      </c>
      <c r="AH4" s="42" t="s">
        <v>365</v>
      </c>
      <c r="AK4" s="137" t="s">
        <v>345</v>
      </c>
      <c r="AM4" s="137" t="s">
        <v>355</v>
      </c>
      <c r="AP4" s="1203" t="s">
        <v>672</v>
      </c>
      <c r="AQ4" s="979" t="s">
        <v>587</v>
      </c>
      <c r="AS4" s="41" t="s">
        <v>342</v>
      </c>
      <c r="AU4" s="42" t="s">
        <v>376</v>
      </c>
      <c r="AW4" s="386" t="s">
        <v>528</v>
      </c>
      <c r="AX4" s="387" t="s">
        <v>528</v>
      </c>
      <c r="AZ4" s="1081" t="s">
        <v>708</v>
      </c>
      <c r="BA4" s="1089" t="s">
        <v>707</v>
      </c>
      <c r="BC4" s="753" t="s">
        <v>640</v>
      </c>
    </row>
    <row r="5" spans="1:55" ht="33.75">
      <c r="A5" s="6" t="s">
        <v>102</v>
      </c>
      <c r="B5" s="41">
        <v>2003</v>
      </c>
      <c r="C5" s="41">
        <v>2016</v>
      </c>
      <c r="E5" s="137" t="s">
        <v>187</v>
      </c>
      <c r="F5" s="137" t="s">
        <v>227</v>
      </c>
      <c r="I5" s="137" t="s">
        <v>49</v>
      </c>
      <c r="K5" s="138" t="s">
        <v>245</v>
      </c>
      <c r="L5" s="138" t="s">
        <v>245</v>
      </c>
      <c r="M5" s="138">
        <v>4</v>
      </c>
      <c r="N5" s="625" t="s">
        <v>285</v>
      </c>
      <c r="O5" s="512" t="s">
        <v>607</v>
      </c>
      <c r="Q5" s="173" t="s">
        <v>300</v>
      </c>
      <c r="R5" s="172" t="s">
        <v>302</v>
      </c>
      <c r="T5" s="42" t="s">
        <v>32</v>
      </c>
      <c r="U5" s="171" t="s">
        <v>38</v>
      </c>
      <c r="V5" s="983">
        <v>4</v>
      </c>
      <c r="W5" s="428"/>
      <c r="X5" s="429" t="s">
        <v>581</v>
      </c>
      <c r="Y5" s="713" t="s">
        <v>729</v>
      </c>
      <c r="Z5" s="200">
        <v>1</v>
      </c>
      <c r="AF5" s="42" t="s">
        <v>325</v>
      </c>
      <c r="AH5" s="137" t="s">
        <v>363</v>
      </c>
      <c r="AK5" s="137" t="s">
        <v>346</v>
      </c>
      <c r="AM5" s="137" t="s">
        <v>356</v>
      </c>
      <c r="AP5" s="1203" t="s">
        <v>581</v>
      </c>
      <c r="AQ5" s="979" t="s">
        <v>586</v>
      </c>
      <c r="AU5" s="42" t="s">
        <v>377</v>
      </c>
      <c r="AW5" s="386" t="s">
        <v>529</v>
      </c>
      <c r="AX5" s="387" t="s">
        <v>529</v>
      </c>
      <c r="AZ5" s="1081" t="s">
        <v>723</v>
      </c>
      <c r="BA5" s="1089" t="s">
        <v>722</v>
      </c>
      <c r="BC5" s="753" t="s">
        <v>641</v>
      </c>
    </row>
    <row r="6" spans="1:55" ht="45">
      <c r="A6" s="6" t="s">
        <v>103</v>
      </c>
      <c r="B6" s="41">
        <v>2004</v>
      </c>
      <c r="C6" s="41">
        <v>2017</v>
      </c>
      <c r="E6" s="137" t="s">
        <v>188</v>
      </c>
      <c r="F6" s="140"/>
      <c r="G6" s="141" t="s">
        <v>289</v>
      </c>
      <c r="H6" s="141" t="s">
        <v>256</v>
      </c>
      <c r="I6" s="137" t="s">
        <v>66</v>
      </c>
      <c r="J6" s="141" t="s">
        <v>262</v>
      </c>
      <c r="N6" s="625" t="s">
        <v>286</v>
      </c>
      <c r="O6" s="512" t="s">
        <v>608</v>
      </c>
      <c r="R6" s="172" t="s">
        <v>3</v>
      </c>
      <c r="T6" s="42" t="s">
        <v>33</v>
      </c>
      <c r="U6" s="171" t="s">
        <v>325</v>
      </c>
      <c r="V6" s="983">
        <v>5</v>
      </c>
      <c r="W6" s="428"/>
      <c r="X6" s="713" t="s">
        <v>582</v>
      </c>
      <c r="Y6" s="713" t="s">
        <v>736</v>
      </c>
      <c r="Z6" s="200"/>
      <c r="AA6" s="211"/>
      <c r="AH6" s="137" t="s">
        <v>364</v>
      </c>
      <c r="AK6" s="137" t="s">
        <v>347</v>
      </c>
      <c r="AM6" s="137" t="s">
        <v>357</v>
      </c>
      <c r="AP6" s="1203" t="s">
        <v>582</v>
      </c>
      <c r="AQ6" s="979" t="s">
        <v>585</v>
      </c>
      <c r="AU6" s="212" t="s">
        <v>378</v>
      </c>
      <c r="AW6" s="386" t="s">
        <v>530</v>
      </c>
      <c r="AX6" s="387" t="s">
        <v>530</v>
      </c>
      <c r="AZ6" s="1081" t="s">
        <v>724</v>
      </c>
      <c r="BA6" s="1089" t="s">
        <v>730</v>
      </c>
    </row>
    <row r="7" spans="1:55" ht="33.75">
      <c r="A7" s="6" t="s">
        <v>104</v>
      </c>
      <c r="B7" s="41">
        <v>2005</v>
      </c>
      <c r="E7" s="137" t="s">
        <v>189</v>
      </c>
      <c r="F7" s="140"/>
      <c r="G7" s="137" t="s">
        <v>253</v>
      </c>
      <c r="H7" s="137" t="s">
        <v>255</v>
      </c>
      <c r="I7" s="137" t="s">
        <v>67</v>
      </c>
      <c r="J7" s="137" t="s">
        <v>282</v>
      </c>
      <c r="N7" s="626" t="s">
        <v>287</v>
      </c>
      <c r="O7" s="512" t="s">
        <v>609</v>
      </c>
      <c r="U7" s="171" t="s">
        <v>83</v>
      </c>
      <c r="V7" s="984" t="s">
        <v>67</v>
      </c>
      <c r="W7" s="428"/>
      <c r="X7" s="713" t="s">
        <v>583</v>
      </c>
      <c r="Y7" s="1071" t="s">
        <v>729</v>
      </c>
      <c r="Z7" s="200"/>
      <c r="AA7" s="211"/>
      <c r="AH7" s="137" t="s">
        <v>340</v>
      </c>
      <c r="AK7" s="137" t="s">
        <v>348</v>
      </c>
      <c r="AM7" s="137" t="s">
        <v>358</v>
      </c>
      <c r="AP7" s="1203" t="s">
        <v>583</v>
      </c>
      <c r="AQ7" s="979" t="s">
        <v>672</v>
      </c>
      <c r="AU7" s="212" t="s">
        <v>379</v>
      </c>
      <c r="AW7" s="386" t="s">
        <v>531</v>
      </c>
      <c r="AX7" s="387" t="s">
        <v>531</v>
      </c>
      <c r="AZ7" s="1081" t="s">
        <v>725</v>
      </c>
      <c r="BA7" s="1089" t="s">
        <v>735</v>
      </c>
    </row>
    <row r="8" spans="1:55" ht="33.75">
      <c r="A8" s="6" t="s">
        <v>105</v>
      </c>
      <c r="B8" s="41">
        <v>2006</v>
      </c>
      <c r="E8" s="137" t="s">
        <v>190</v>
      </c>
      <c r="F8" s="140"/>
      <c r="G8" s="137" t="s">
        <v>254</v>
      </c>
      <c r="H8" s="137" t="s">
        <v>261</v>
      </c>
      <c r="I8" s="137" t="s">
        <v>181</v>
      </c>
      <c r="J8" s="137" t="s">
        <v>278</v>
      </c>
      <c r="N8" s="627" t="s">
        <v>288</v>
      </c>
      <c r="O8" s="512" t="s">
        <v>610</v>
      </c>
      <c r="V8" s="984" t="s">
        <v>181</v>
      </c>
      <c r="W8" s="428"/>
      <c r="X8" s="713" t="s">
        <v>584</v>
      </c>
      <c r="Y8" s="1071" t="s">
        <v>729</v>
      </c>
      <c r="Z8" s="200"/>
      <c r="AA8" s="211"/>
      <c r="AK8" s="137" t="s">
        <v>349</v>
      </c>
      <c r="AP8" s="1203" t="s">
        <v>584</v>
      </c>
      <c r="AQ8" s="979"/>
      <c r="AU8" s="212" t="s">
        <v>380</v>
      </c>
      <c r="AW8" s="386" t="s">
        <v>532</v>
      </c>
      <c r="AX8" s="387" t="s">
        <v>532</v>
      </c>
      <c r="AZ8" s="1081" t="s">
        <v>726</v>
      </c>
      <c r="BA8" s="1089" t="s">
        <v>744</v>
      </c>
    </row>
    <row r="9" spans="1:55" ht="33.75">
      <c r="A9" s="6" t="s">
        <v>106</v>
      </c>
      <c r="B9" s="41">
        <v>2007</v>
      </c>
      <c r="E9" s="137" t="s">
        <v>191</v>
      </c>
      <c r="F9" s="140"/>
      <c r="G9" s="137" t="s">
        <v>261</v>
      </c>
      <c r="I9" s="137" t="s">
        <v>182</v>
      </c>
      <c r="O9" s="512" t="s">
        <v>611</v>
      </c>
      <c r="V9" s="984" t="s">
        <v>182</v>
      </c>
      <c r="W9" s="428"/>
      <c r="X9" s="713" t="s">
        <v>585</v>
      </c>
      <c r="Y9" s="1071" t="s">
        <v>728</v>
      </c>
      <c r="Z9" s="200">
        <v>1</v>
      </c>
      <c r="AA9" s="211"/>
      <c r="AK9" s="137" t="s">
        <v>350</v>
      </c>
      <c r="AP9" s="1203" t="s">
        <v>587</v>
      </c>
      <c r="AQ9" s="979"/>
      <c r="AW9" s="386" t="s">
        <v>533</v>
      </c>
      <c r="AX9" s="387" t="s">
        <v>533</v>
      </c>
      <c r="AZ9" s="1081" t="s">
        <v>727</v>
      </c>
      <c r="BA9" s="1089" t="s">
        <v>741</v>
      </c>
    </row>
    <row r="10" spans="1:55" ht="45">
      <c r="A10" s="6" t="s">
        <v>107</v>
      </c>
      <c r="B10" s="41">
        <v>2008</v>
      </c>
      <c r="E10" s="137" t="s">
        <v>192</v>
      </c>
      <c r="F10" s="140"/>
      <c r="I10" s="137" t="s">
        <v>206</v>
      </c>
      <c r="O10" s="512" t="s">
        <v>612</v>
      </c>
      <c r="V10" s="985" t="s">
        <v>206</v>
      </c>
      <c r="W10" s="982"/>
      <c r="X10" s="980" t="s">
        <v>586</v>
      </c>
      <c r="Y10" s="981" t="s">
        <v>740</v>
      </c>
      <c r="Z10" s="200"/>
      <c r="AP10" s="1203" t="s">
        <v>586</v>
      </c>
      <c r="AQ10" s="979"/>
      <c r="AW10" s="386" t="s">
        <v>534</v>
      </c>
      <c r="AX10" s="387" t="s">
        <v>534</v>
      </c>
    </row>
    <row r="11" spans="1:55" ht="22.5">
      <c r="A11" s="6" t="s">
        <v>108</v>
      </c>
      <c r="B11" s="41">
        <v>2009</v>
      </c>
      <c r="E11" s="137" t="s">
        <v>193</v>
      </c>
      <c r="F11" s="140"/>
      <c r="I11" s="137" t="s">
        <v>207</v>
      </c>
      <c r="O11" s="495" t="s">
        <v>613</v>
      </c>
      <c r="V11" s="984" t="s">
        <v>207</v>
      </c>
      <c r="W11" s="430"/>
      <c r="X11" s="429" t="s">
        <v>587</v>
      </c>
      <c r="Y11" s="713" t="s">
        <v>739</v>
      </c>
      <c r="Z11" s="200"/>
      <c r="AP11" s="1203" t="s">
        <v>585</v>
      </c>
      <c r="AQ11" s="702"/>
      <c r="AW11" s="386" t="s">
        <v>535</v>
      </c>
      <c r="AX11" s="387" t="s">
        <v>535</v>
      </c>
    </row>
    <row r="12" spans="1:55" ht="33.75">
      <c r="A12" s="6" t="s">
        <v>63</v>
      </c>
      <c r="B12" s="41">
        <v>2010</v>
      </c>
      <c r="E12" s="137" t="s">
        <v>194</v>
      </c>
      <c r="F12" s="140"/>
      <c r="G12" s="141" t="s">
        <v>290</v>
      </c>
      <c r="H12" s="141" t="s">
        <v>258</v>
      </c>
      <c r="I12" s="137" t="s">
        <v>208</v>
      </c>
      <c r="O12" s="495" t="s">
        <v>3</v>
      </c>
      <c r="V12" s="984" t="s">
        <v>208</v>
      </c>
      <c r="W12" s="513"/>
      <c r="X12" s="429" t="s">
        <v>668</v>
      </c>
      <c r="Y12" s="1071" t="s">
        <v>728</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673</v>
      </c>
      <c r="Y14" s="1071" t="s">
        <v>728</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536</v>
      </c>
      <c r="AX23" s="387" t="s">
        <v>536</v>
      </c>
    </row>
    <row r="24" spans="1:50" ht="21" customHeight="1">
      <c r="A24" s="6" t="s">
        <v>118</v>
      </c>
      <c r="B24" s="41">
        <v>2022</v>
      </c>
      <c r="AW24" s="386" t="s">
        <v>537</v>
      </c>
      <c r="AX24" s="387" t="s">
        <v>537</v>
      </c>
    </row>
    <row r="25" spans="1:50">
      <c r="A25" s="6" t="s">
        <v>119</v>
      </c>
      <c r="B25" s="41">
        <v>2023</v>
      </c>
      <c r="AW25" s="386" t="s">
        <v>538</v>
      </c>
      <c r="AX25" s="387" t="s">
        <v>538</v>
      </c>
    </row>
    <row r="26" spans="1:50">
      <c r="A26" s="6" t="s">
        <v>120</v>
      </c>
      <c r="B26" s="41">
        <v>2024</v>
      </c>
      <c r="AX26" s="387" t="s">
        <v>539</v>
      </c>
    </row>
    <row r="27" spans="1:50">
      <c r="A27" s="6" t="s">
        <v>121</v>
      </c>
      <c r="B27" s="41">
        <v>2025</v>
      </c>
      <c r="AX27" s="387" t="s">
        <v>540</v>
      </c>
    </row>
    <row r="28" spans="1:50">
      <c r="A28" s="6" t="s">
        <v>122</v>
      </c>
      <c r="D28" s="262"/>
      <c r="E28" s="263"/>
      <c r="F28" s="263"/>
      <c r="H28" s="264" t="s">
        <v>405</v>
      </c>
      <c r="AX28" s="387" t="s">
        <v>541</v>
      </c>
    </row>
    <row r="29" spans="1:50">
      <c r="A29" s="6" t="s">
        <v>123</v>
      </c>
      <c r="D29" s="265" t="s">
        <v>406</v>
      </c>
      <c r="E29" s="266" t="str">
        <f>IF(periodStart = "","", periodStart)</f>
        <v>01.01.2021</v>
      </c>
      <c r="F29" s="266" t="str">
        <f>IF(periodEnd = "","", periodEnd)</f>
        <v>31.12.2021</v>
      </c>
      <c r="H29" s="267" t="s">
        <v>2291</v>
      </c>
      <c r="AX29" s="387" t="s">
        <v>542</v>
      </c>
    </row>
    <row r="30" spans="1:50">
      <c r="A30" s="6" t="s">
        <v>124</v>
      </c>
      <c r="D30" s="268"/>
      <c r="E30" s="269"/>
      <c r="F30" s="269"/>
      <c r="AX30" s="387" t="s">
        <v>543</v>
      </c>
    </row>
    <row r="31" spans="1:50" ht="12.75">
      <c r="A31" s="6" t="s">
        <v>125</v>
      </c>
      <c r="D31" s="262"/>
      <c r="E31" s="263"/>
      <c r="F31" s="263"/>
      <c r="H31" s="270"/>
      <c r="AX31" s="387" t="s">
        <v>544</v>
      </c>
    </row>
    <row r="32" spans="1:50">
      <c r="A32" s="6" t="s">
        <v>126</v>
      </c>
      <c r="D32" s="265" t="s">
        <v>407</v>
      </c>
      <c r="E32" s="271"/>
      <c r="F32" s="271"/>
      <c r="H32" s="272" t="s">
        <v>408</v>
      </c>
      <c r="O32" s="496" t="s">
        <v>604</v>
      </c>
      <c r="AX32" s="387" t="s">
        <v>545</v>
      </c>
    </row>
    <row r="33" spans="1:50">
      <c r="A33" s="6" t="s">
        <v>127</v>
      </c>
      <c r="O33" s="496" t="s">
        <v>605</v>
      </c>
      <c r="AX33" s="387" t="s">
        <v>546</v>
      </c>
    </row>
    <row r="34" spans="1:50">
      <c r="A34" s="6" t="s">
        <v>128</v>
      </c>
      <c r="O34" s="496" t="s">
        <v>606</v>
      </c>
      <c r="AX34" s="387" t="s">
        <v>547</v>
      </c>
    </row>
    <row r="35" spans="1:50">
      <c r="A35" s="6" t="s">
        <v>129</v>
      </c>
      <c r="O35" s="496" t="s">
        <v>607</v>
      </c>
      <c r="X35" s="496"/>
      <c r="Y35" s="496"/>
      <c r="AX35" s="387" t="s">
        <v>548</v>
      </c>
    </row>
    <row r="36" spans="1:50">
      <c r="A36" s="6" t="s">
        <v>93</v>
      </c>
      <c r="O36" s="496" t="s">
        <v>608</v>
      </c>
      <c r="AX36" s="387" t="s">
        <v>549</v>
      </c>
    </row>
    <row r="37" spans="1:50">
      <c r="A37" s="6" t="s">
        <v>94</v>
      </c>
      <c r="O37" s="496" t="s">
        <v>609</v>
      </c>
      <c r="AX37" s="387" t="s">
        <v>550</v>
      </c>
    </row>
    <row r="38" spans="1:50">
      <c r="A38" s="6" t="s">
        <v>95</v>
      </c>
      <c r="O38" s="496" t="s">
        <v>610</v>
      </c>
      <c r="AX38" s="387" t="s">
        <v>551</v>
      </c>
    </row>
    <row r="39" spans="1:50">
      <c r="A39" s="6" t="s">
        <v>96</v>
      </c>
      <c r="O39" s="496" t="s">
        <v>611</v>
      </c>
      <c r="AX39" s="387" t="s">
        <v>499</v>
      </c>
    </row>
    <row r="40" spans="1:50">
      <c r="A40" s="6" t="s">
        <v>97</v>
      </c>
      <c r="O40" s="496" t="s">
        <v>612</v>
      </c>
      <c r="AX40" s="387" t="s">
        <v>500</v>
      </c>
    </row>
    <row r="41" spans="1:50">
      <c r="A41" s="6" t="s">
        <v>98</v>
      </c>
      <c r="O41" s="496" t="s">
        <v>613</v>
      </c>
      <c r="AX41" s="387" t="s">
        <v>501</v>
      </c>
    </row>
    <row r="42" spans="1:50">
      <c r="A42" s="6" t="s">
        <v>130</v>
      </c>
      <c r="AX42" s="387" t="s">
        <v>502</v>
      </c>
    </row>
    <row r="43" spans="1:50">
      <c r="A43" s="6" t="s">
        <v>131</v>
      </c>
      <c r="AX43" s="387" t="s">
        <v>503</v>
      </c>
    </row>
    <row r="44" spans="1:50">
      <c r="A44" s="6" t="s">
        <v>132</v>
      </c>
      <c r="AX44" s="387" t="s">
        <v>504</v>
      </c>
    </row>
    <row r="45" spans="1:50">
      <c r="A45" s="6" t="s">
        <v>133</v>
      </c>
      <c r="AX45" s="387" t="s">
        <v>505</v>
      </c>
    </row>
    <row r="46" spans="1:50">
      <c r="A46" s="6" t="s">
        <v>134</v>
      </c>
      <c r="AX46" s="387" t="s">
        <v>506</v>
      </c>
    </row>
    <row r="47" spans="1:50">
      <c r="A47" s="6" t="s">
        <v>155</v>
      </c>
      <c r="AX47" s="387" t="s">
        <v>507</v>
      </c>
    </row>
    <row r="48" spans="1:50">
      <c r="A48" s="6" t="s">
        <v>156</v>
      </c>
      <c r="AX48" s="387" t="s">
        <v>508</v>
      </c>
    </row>
    <row r="49" spans="1:50">
      <c r="A49" s="6" t="s">
        <v>157</v>
      </c>
      <c r="AX49" s="387" t="s">
        <v>509</v>
      </c>
    </row>
    <row r="50" spans="1:50">
      <c r="A50" s="6" t="s">
        <v>135</v>
      </c>
      <c r="AX50" s="387" t="s">
        <v>510</v>
      </c>
    </row>
    <row r="51" spans="1:50">
      <c r="A51" s="6" t="s">
        <v>136</v>
      </c>
      <c r="AX51" s="387" t="s">
        <v>511</v>
      </c>
    </row>
    <row r="52" spans="1:50">
      <c r="A52" s="6" t="s">
        <v>137</v>
      </c>
      <c r="AX52" s="387" t="s">
        <v>512</v>
      </c>
    </row>
    <row r="53" spans="1:50">
      <c r="A53" s="6" t="s">
        <v>138</v>
      </c>
      <c r="X53" s="449"/>
      <c r="AX53" s="387" t="s">
        <v>513</v>
      </c>
    </row>
    <row r="54" spans="1:50">
      <c r="A54" s="6" t="s">
        <v>139</v>
      </c>
      <c r="X54" s="449"/>
      <c r="AX54" s="387" t="s">
        <v>514</v>
      </c>
    </row>
    <row r="55" spans="1:50">
      <c r="A55" s="6" t="s">
        <v>140</v>
      </c>
      <c r="X55" s="449"/>
      <c r="AX55" s="387" t="s">
        <v>515</v>
      </c>
    </row>
    <row r="56" spans="1:50">
      <c r="A56" s="6" t="s">
        <v>141</v>
      </c>
      <c r="X56" s="449"/>
      <c r="AX56" s="387" t="s">
        <v>516</v>
      </c>
    </row>
    <row r="57" spans="1:50">
      <c r="A57" s="6" t="s">
        <v>385</v>
      </c>
      <c r="X57" s="449"/>
      <c r="AX57" s="387" t="s">
        <v>517</v>
      </c>
    </row>
    <row r="58" spans="1:50">
      <c r="A58" s="6" t="s">
        <v>142</v>
      </c>
      <c r="X58" s="449"/>
      <c r="AX58" s="387" t="s">
        <v>518</v>
      </c>
    </row>
    <row r="59" spans="1:50">
      <c r="A59" s="6" t="s">
        <v>143</v>
      </c>
      <c r="X59" s="449"/>
      <c r="AX59" s="387" t="s">
        <v>519</v>
      </c>
    </row>
    <row r="60" spans="1:50">
      <c r="A60" s="6" t="s">
        <v>144</v>
      </c>
      <c r="X60" s="449"/>
      <c r="AX60" s="387" t="s">
        <v>520</v>
      </c>
    </row>
    <row r="61" spans="1:50">
      <c r="A61" s="6" t="s">
        <v>145</v>
      </c>
      <c r="X61" s="449"/>
      <c r="AX61" s="387" t="s">
        <v>521</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64"/>
  <sheetViews>
    <sheetView showGridLines="0" workbookViewId="0"/>
  </sheetViews>
  <sheetFormatPr defaultRowHeight="11.25"/>
  <sheetData>
    <row r="1" spans="1:1">
      <c r="A1" s="1168">
        <f>IF('Форма 4.10.2 | Т-ТЭ | &gt;=25МВт'!$O$22="",1,0)</f>
        <v>0</v>
      </c>
    </row>
    <row r="2" spans="1:1">
      <c r="A2" s="1168">
        <f>IF('Форма 4.10.2 | Т-ТЭ | &gt;=25МВт'!$O$23="",1,0)</f>
        <v>0</v>
      </c>
    </row>
    <row r="3" spans="1:1">
      <c r="A3" s="1168">
        <f>IF('Форма 4.10.2 | Т-ТЭ | &gt;=25МВт'!$M$24="",1,0)</f>
        <v>0</v>
      </c>
    </row>
    <row r="4" spans="1:1">
      <c r="A4" s="1168">
        <f>IF('Форма 4.10.2 | Т-ТЭ | &gt;=25МВт'!$R$24="",1,0)</f>
        <v>0</v>
      </c>
    </row>
    <row r="5" spans="1:1">
      <c r="A5" s="1168">
        <f>IF('Форма 4.10.2 | Т-ТЭ | &gt;=25МВт'!$T$24="",1,0)</f>
        <v>0</v>
      </c>
    </row>
    <row r="6" spans="1:1">
      <c r="A6" s="1168">
        <f>IF('Форма 4.10.2 | Т-ТЭ | &gt;=25МВт'!$S$24="",1,0)</f>
        <v>0</v>
      </c>
    </row>
    <row r="7" spans="1:1">
      <c r="A7" s="1168">
        <f>IF('Форма 4.10.2 | Т-ТЭ | &gt;=25МВт'!$U$24="",1,0)</f>
        <v>0</v>
      </c>
    </row>
    <row r="8" spans="1:1">
      <c r="A8" s="1168">
        <f>IF('Форма 4.10.2 | Т-ТЭ | ТСО'!$O$22="",1,0)</f>
        <v>1</v>
      </c>
    </row>
    <row r="9" spans="1:1">
      <c r="A9" s="1168">
        <f>IF('Форма 4.10.2 | Т-ТЭ | ТСО'!$O$23="",1,0)</f>
        <v>1</v>
      </c>
    </row>
    <row r="10" spans="1:1">
      <c r="A10" s="1168">
        <f>IF('Форма 4.10.2 | Т-ТЭ | ТСО'!$M$24="",1,0)</f>
        <v>1</v>
      </c>
    </row>
    <row r="11" spans="1:1">
      <c r="A11" s="1168">
        <f>IF('Форма 4.10.2 | Т-ТЭ | ТСО'!$R$24="",1,0)</f>
        <v>1</v>
      </c>
    </row>
    <row r="12" spans="1:1">
      <c r="A12" s="1168">
        <f>IF('Форма 4.10.2 | Т-ТЭ | ТСО'!$T$24="",1,0)</f>
        <v>1</v>
      </c>
    </row>
    <row r="13" spans="1:1">
      <c r="A13" s="1168">
        <f>IF('Форма 4.10.2 | Т-ТЭ | ТСО'!$S$24="",1,0)</f>
        <v>0</v>
      </c>
    </row>
    <row r="14" spans="1:1">
      <c r="A14" s="1168">
        <f>IF('Форма 4.10.2 | Т-ТЭ | ТСО'!$U$24="",1,0)</f>
        <v>0</v>
      </c>
    </row>
    <row r="15" spans="1:1">
      <c r="A15" s="1168">
        <f>IF('Форма 4.10.2 | Т-ТЭ | потр'!$O$22="",1,0)</f>
        <v>0</v>
      </c>
    </row>
    <row r="16" spans="1:1">
      <c r="A16" s="1168">
        <f>IF('Форма 4.10.2 | Т-ТЭ | потр'!$O$23="",1,0)</f>
        <v>0</v>
      </c>
    </row>
    <row r="17" spans="1:1">
      <c r="A17" s="1168">
        <f>IF('Форма 4.10.2 | Т-ТЭ | потр'!$M$24="",1,0)</f>
        <v>0</v>
      </c>
    </row>
    <row r="18" spans="1:1">
      <c r="A18" s="1168">
        <f>IF('Форма 4.10.2 | Т-ТЭ | потр'!$R$24="",1,0)</f>
        <v>0</v>
      </c>
    </row>
    <row r="19" spans="1:1">
      <c r="A19" s="1168">
        <f>IF('Форма 4.10.2 | Т-ТЭ | потр'!$T$24="",1,0)</f>
        <v>0</v>
      </c>
    </row>
    <row r="20" spans="1:1">
      <c r="A20" s="1168">
        <f>IF('Форма 4.10.2 | Т-ТЭ | потр'!$S$24="",1,0)</f>
        <v>0</v>
      </c>
    </row>
    <row r="21" spans="1:1">
      <c r="A21" s="1168">
        <f>IF('Форма 4.10.2 | Т-ТЭ | потр'!$U$24="",1,0)</f>
        <v>0</v>
      </c>
    </row>
    <row r="22" spans="1:1">
      <c r="A22" s="1168">
        <f>IF('Форма 4.10.2 | Т-ТЭ | предел'!$O$24="",1,0)</f>
        <v>1</v>
      </c>
    </row>
    <row r="23" spans="1:1">
      <c r="A23" s="1168">
        <f>IF('Форма 4.10.2 | Т-ТЭ | предел'!$O$25="",1,0)</f>
        <v>1</v>
      </c>
    </row>
    <row r="24" spans="1:1">
      <c r="A24" s="1168">
        <f>IF('Форма 4.10.2 | Т-ТЭ | предел'!$M$26="",1,0)</f>
        <v>1</v>
      </c>
    </row>
    <row r="25" spans="1:1">
      <c r="A25" s="1168">
        <f>IF('Форма 4.10.2 | Т-ТЭ | предел'!$R$26="",1,0)</f>
        <v>1</v>
      </c>
    </row>
    <row r="26" spans="1:1">
      <c r="A26" s="1168">
        <f>IF('Форма 4.10.2 | Т-ТЭ | предел'!$T$26="",1,0)</f>
        <v>1</v>
      </c>
    </row>
    <row r="27" spans="1:1">
      <c r="A27" s="1168">
        <f>IF('Форма 4.10.2 | Т-ТЭ | предел'!$S$26="",1,0)</f>
        <v>0</v>
      </c>
    </row>
    <row r="28" spans="1:1">
      <c r="A28" s="1168">
        <f>IF('Форма 4.10.2 | Т-ТЭ | предел'!$U$26="",1,0)</f>
        <v>0</v>
      </c>
    </row>
    <row r="29" spans="1:1">
      <c r="A29" s="1168">
        <f>IF('Форма 4.10.2 | Т-ТЭ | индикат'!$O$7="",1,0)</f>
        <v>1</v>
      </c>
    </row>
    <row r="30" spans="1:1">
      <c r="A30" s="1168">
        <f>IF('Форма 4.10.2 | Т-ТЭ | индикат'!$O$24="",1,0)</f>
        <v>1</v>
      </c>
    </row>
    <row r="31" spans="1:1">
      <c r="A31" s="1168">
        <f>IF('Форма 4.10.2 | Т-ТЭ | индикат'!$O$25="",1,0)</f>
        <v>1</v>
      </c>
    </row>
    <row r="32" spans="1:1">
      <c r="A32" s="1168">
        <f>IF('Форма 4.10.2 | Т-ТЭ | индикат'!$M$26="",1,0)</f>
        <v>1</v>
      </c>
    </row>
    <row r="33" spans="1:1">
      <c r="A33" s="1168">
        <f>IF('Форма 4.10.2 | Т-ТЭ | индикат'!$R$26="",1,0)</f>
        <v>1</v>
      </c>
    </row>
    <row r="34" spans="1:1">
      <c r="A34" s="1168">
        <f>IF('Форма 4.10.2 | Т-ТЭ | индикат'!$T$26="",1,0)</f>
        <v>1</v>
      </c>
    </row>
    <row r="35" spans="1:1">
      <c r="A35" s="1168">
        <f>IF('Форма 4.10.2 | Т-ТЭ | индикат'!$S$26="",1,0)</f>
        <v>0</v>
      </c>
    </row>
    <row r="36" spans="1:1">
      <c r="A36" s="1168">
        <f>IF('Форма 4.10.2 | Т-ТЭ | индикат'!$U$26="",1,0)</f>
        <v>0</v>
      </c>
    </row>
    <row r="37" spans="1:1">
      <c r="A37" s="1168">
        <f>IF('Форма 4.10.2 | Резерв мощности'!$O$22="",1,0)</f>
        <v>1</v>
      </c>
    </row>
    <row r="38" spans="1:1">
      <c r="A38" s="1168">
        <f>IF('Форма 4.10.2 | Резерв мощности'!$O$23="",1,0)</f>
        <v>1</v>
      </c>
    </row>
    <row r="39" spans="1:1">
      <c r="A39" s="1168">
        <f>IF('Форма 4.10.2 | Резерв мощности'!$M$24="",1,0)</f>
        <v>1</v>
      </c>
    </row>
    <row r="40" spans="1:1">
      <c r="A40" s="1168">
        <f>IF('Форма 4.10.2 | Резерв мощности'!$O$24="",1,0)</f>
        <v>1</v>
      </c>
    </row>
    <row r="41" spans="1:1">
      <c r="A41" s="1168">
        <f>IF('Форма 4.10.2 | Резерв мощности'!$R$24="",1,0)</f>
        <v>1</v>
      </c>
    </row>
    <row r="42" spans="1:1">
      <c r="A42" s="1168">
        <f>IF('Форма 4.10.2 | Резерв мощности'!$T$24="",1,0)</f>
        <v>1</v>
      </c>
    </row>
    <row r="43" spans="1:1">
      <c r="A43" s="1168">
        <f>IF('Форма 4.10.2 | Резерв мощности'!$S$24="",1,0)</f>
        <v>0</v>
      </c>
    </row>
    <row r="44" spans="1:1">
      <c r="A44" s="1168">
        <f>IF('Форма 4.10.2 | Резерв мощности'!$U$24="",1,0)</f>
        <v>0</v>
      </c>
    </row>
    <row r="45" spans="1:1">
      <c r="A45" s="1168">
        <f>IF('Форма 4.10.3 | Т-ТН'!$O$23="",1,0)</f>
        <v>0</v>
      </c>
    </row>
    <row r="46" spans="1:1">
      <c r="A46" s="1168">
        <f>IF('Форма 4.10.3 | Т-ТН'!$M$24="",1,0)</f>
        <v>0</v>
      </c>
    </row>
    <row r="47" spans="1:1">
      <c r="A47" s="1168">
        <f>IF('Форма 4.10.3 | Т-ТН'!$R$24="",1,0)</f>
        <v>0</v>
      </c>
    </row>
    <row r="48" spans="1:1">
      <c r="A48" s="1168">
        <f>IF('Форма 4.10.3 | Т-ТН'!$T$24="",1,0)</f>
        <v>0</v>
      </c>
    </row>
    <row r="49" spans="1:1">
      <c r="A49" s="1168">
        <f>IF('Форма 4.10.3 | Т-ТН'!$S$24="",1,0)</f>
        <v>0</v>
      </c>
    </row>
    <row r="50" spans="1:1">
      <c r="A50" s="1168">
        <f>IF('Форма 4.10.3 | Т-ТН'!$U$24="",1,0)</f>
        <v>0</v>
      </c>
    </row>
    <row r="51" spans="1:1">
      <c r="A51" s="1168">
        <f>IF('Форма 4.10.3 | Т-передача ТЭ'!$O$23="",1,0)</f>
        <v>1</v>
      </c>
    </row>
    <row r="52" spans="1:1">
      <c r="A52" s="1168">
        <f>IF('Форма 4.10.3 | Т-передача ТЭ'!$M$24="",1,0)</f>
        <v>1</v>
      </c>
    </row>
    <row r="53" spans="1:1">
      <c r="A53" s="1168">
        <f>IF('Форма 4.10.3 | Т-передача ТЭ'!$R$24="",1,0)</f>
        <v>1</v>
      </c>
    </row>
    <row r="54" spans="1:1">
      <c r="A54" s="1168">
        <f>IF('Форма 4.10.3 | Т-передача ТЭ'!$T$24="",1,0)</f>
        <v>1</v>
      </c>
    </row>
    <row r="55" spans="1:1">
      <c r="A55" s="1168">
        <f>IF('Форма 4.10.3 | Т-передача ТЭ'!$S$24="",1,0)</f>
        <v>0</v>
      </c>
    </row>
    <row r="56" spans="1:1">
      <c r="A56" s="1168">
        <f>IF('Форма 4.10.3 | Т-передача ТЭ'!$U$24="",1,0)</f>
        <v>0</v>
      </c>
    </row>
    <row r="57" spans="1:1">
      <c r="A57" s="1168">
        <f>IF('Форма 4.10.3 | Т-передача ТН'!$O$23="",1,0)</f>
        <v>1</v>
      </c>
    </row>
    <row r="58" spans="1:1">
      <c r="A58" s="1168">
        <f>IF('Форма 4.10.3 | Т-передача ТН'!$M$24="",1,0)</f>
        <v>1</v>
      </c>
    </row>
    <row r="59" spans="1:1">
      <c r="A59" s="1168">
        <f>IF('Форма 4.10.3 | Т-передача ТН'!$R$24="",1,0)</f>
        <v>1</v>
      </c>
    </row>
    <row r="60" spans="1:1">
      <c r="A60" s="1168">
        <f>IF('Форма 4.10.3 | Т-передача ТН'!$T$24="",1,0)</f>
        <v>1</v>
      </c>
    </row>
    <row r="61" spans="1:1">
      <c r="A61" s="1168">
        <f>IF('Форма 4.10.3 | Т-передача ТН'!$S$24="",1,0)</f>
        <v>0</v>
      </c>
    </row>
    <row r="62" spans="1:1">
      <c r="A62" s="1168">
        <f>IF('Форма 4.10.3 | Т-передача ТН'!$U$24="",1,0)</f>
        <v>0</v>
      </c>
    </row>
    <row r="63" spans="1:1">
      <c r="A63" s="1168">
        <f>IF('Форма 4.10.4 | Т-гор.вода'!$O$23="",1,0)</f>
        <v>0</v>
      </c>
    </row>
    <row r="64" spans="1:1">
      <c r="A64" s="1168">
        <f>IF('Форма 4.10.4 | Т-гор.вода'!$M$24="",1,0)</f>
        <v>0</v>
      </c>
    </row>
    <row r="65" spans="1:1">
      <c r="A65" s="1168">
        <f>IF('Форма 4.10.4 | Т-гор.вода'!$W$24="",1,0)</f>
        <v>0</v>
      </c>
    </row>
    <row r="66" spans="1:1">
      <c r="A66" s="1168">
        <f>IF('Форма 4.10.4 | Т-гор.вода'!$Y$24="",1,0)</f>
        <v>0</v>
      </c>
    </row>
    <row r="67" spans="1:1">
      <c r="A67" s="1168">
        <f>IF('Форма 4.10.4 | Т-гор.вода'!$X$24="",1,0)</f>
        <v>0</v>
      </c>
    </row>
    <row r="68" spans="1:1">
      <c r="A68" s="1168">
        <f>IF('Форма 4.10.4 | Т-гор.вода'!$Z$24="",1,0)</f>
        <v>0</v>
      </c>
    </row>
    <row r="69" spans="1:1">
      <c r="A69" s="1168">
        <f>IF('Форма 4.10.5 | Т-подкл'!$AB$23="",1,0)</f>
        <v>1</v>
      </c>
    </row>
    <row r="70" spans="1:1">
      <c r="A70" s="1168">
        <f>IF('Форма 4.10.5 | Т-подкл'!$AD$23="",1,0)</f>
        <v>1</v>
      </c>
    </row>
    <row r="71" spans="1:1">
      <c r="A71" s="1168">
        <f>IF('Форма 4.10.5 | Т-подкл'!$N$23="",1,0)</f>
        <v>0</v>
      </c>
    </row>
    <row r="72" spans="1:1">
      <c r="A72" s="1168">
        <f>IF('Форма 4.10.5 | Т-подкл'!$R$23="",1,0)</f>
        <v>0</v>
      </c>
    </row>
    <row r="73" spans="1:1">
      <c r="A73" s="1168">
        <f>IF('Форма 4.10.5 | Т-подкл'!$V$23="",1,0)</f>
        <v>0</v>
      </c>
    </row>
    <row r="74" spans="1:1">
      <c r="A74" s="1168">
        <f>IF('Форма 4.10.5 | Т-подкл'!$AC$23="",1,0)</f>
        <v>0</v>
      </c>
    </row>
    <row r="75" spans="1:1">
      <c r="A75" s="1168">
        <f>IF('Форма 4.10.5 | Т-подкл'!$AE$23="",1,0)</f>
        <v>0</v>
      </c>
    </row>
    <row r="76" spans="1:1">
      <c r="A76" s="1168">
        <f>IF('Форма 4.10.6 | Т-подкл(инд)'!$M$23="",1,0)</f>
        <v>1</v>
      </c>
    </row>
    <row r="77" spans="1:1">
      <c r="A77" s="1168">
        <f>IF('Форма 4.10.6 | Т-подкл(инд)'!$P$23="",1,0)</f>
        <v>1</v>
      </c>
    </row>
    <row r="78" spans="1:1">
      <c r="A78" s="1168">
        <f>IF('Форма 4.10.6 | Т-подкл(инд)'!$S$23="",1,0)</f>
        <v>1</v>
      </c>
    </row>
    <row r="79" spans="1:1">
      <c r="A79" s="1168">
        <f>IF('Форма 4.10.6 | Т-подкл(инд)'!$T$23="",1,0)</f>
        <v>0</v>
      </c>
    </row>
    <row r="80" spans="1:1">
      <c r="A80" s="1168">
        <f>IF('Форма 4.10.6 | Т-подкл(инд)'!$V$23="",1,0)</f>
        <v>0</v>
      </c>
    </row>
    <row r="81" spans="1:1">
      <c r="A81" s="1168">
        <f>IF('Форма 4.9'!$F$10="",1,0)</f>
        <v>1</v>
      </c>
    </row>
    <row r="82" spans="1:1">
      <c r="A82" s="1168">
        <f>IF('Форма 4.9'!$G$10="",1,0)</f>
        <v>1</v>
      </c>
    </row>
    <row r="83" spans="1:1">
      <c r="A83" s="1168">
        <f>IF('Форма 4.9'!$F$11="",1,0)</f>
        <v>1</v>
      </c>
    </row>
    <row r="84" spans="1:1">
      <c r="A84" s="1168">
        <f>IF('Форма 4.9'!$G$11="",1,0)</f>
        <v>1</v>
      </c>
    </row>
    <row r="85" spans="1:1">
      <c r="A85" s="1168">
        <f>IF('Форма 4.9'!$F$12="",1,0)</f>
        <v>1</v>
      </c>
    </row>
    <row r="86" spans="1:1">
      <c r="A86" s="1168">
        <f>IF('Форма 4.9'!$G$12="",1,0)</f>
        <v>1</v>
      </c>
    </row>
    <row r="87" spans="1:1">
      <c r="A87" s="1168">
        <f>IF('Форма 4.9'!$F$13="",1,0)</f>
        <v>1</v>
      </c>
    </row>
    <row r="88" spans="1:1">
      <c r="A88" s="1168">
        <f>IF('Форма 4.9'!$G$13="",1,0)</f>
        <v>1</v>
      </c>
    </row>
    <row r="89" spans="1:1">
      <c r="A89" s="1168">
        <f>IF('Форма 4.10.1'!$J$15="",1,0)</f>
        <v>0</v>
      </c>
    </row>
    <row r="90" spans="1:1">
      <c r="A90" s="1168">
        <f>IF('Форма 4.10.1'!$H$17="",1,0)</f>
        <v>0</v>
      </c>
    </row>
    <row r="91" spans="1:1">
      <c r="A91" s="1168">
        <f>IF('Форма 4.10.1'!$I$17="",1,0)</f>
        <v>0</v>
      </c>
    </row>
    <row r="92" spans="1:1">
      <c r="A92" s="1168">
        <f>IF('Форма 4.10.1'!$J$17="",1,0)</f>
        <v>0</v>
      </c>
    </row>
    <row r="93" spans="1:1">
      <c r="A93" s="1168">
        <f>IF('Форма 4.10.1'!$H$28="",1,0)</f>
        <v>0</v>
      </c>
    </row>
    <row r="94" spans="1:1">
      <c r="A94" s="1168">
        <f>IF('Форма 4.10.1'!$I$28="",1,0)</f>
        <v>0</v>
      </c>
    </row>
    <row r="95" spans="1:1">
      <c r="A95" s="1168">
        <f>IF('Форма 4.10.1'!$J$28="",1,0)</f>
        <v>0</v>
      </c>
    </row>
    <row r="96" spans="1:1">
      <c r="A96" s="1168">
        <f>IF('Форма 4.10.1'!$H$37="",1,0)</f>
        <v>0</v>
      </c>
    </row>
    <row r="97" spans="1:1">
      <c r="A97" s="1168">
        <f>IF('Форма 4.10.1'!$I$37="",1,0)</f>
        <v>0</v>
      </c>
    </row>
    <row r="98" spans="1:1">
      <c r="A98" s="1168">
        <f>IF('Форма 4.10.1'!$J$37="",1,0)</f>
        <v>0</v>
      </c>
    </row>
    <row r="99" spans="1:1">
      <c r="A99" s="1168">
        <f>IF('Форма 4.10.1'!$H$46="",1,0)</f>
        <v>0</v>
      </c>
    </row>
    <row r="100" spans="1:1">
      <c r="A100" s="1168">
        <f>IF('Форма 4.10.1'!$I$46="",1,0)</f>
        <v>0</v>
      </c>
    </row>
    <row r="101" spans="1:1">
      <c r="A101" s="1168">
        <f>IF('Форма 4.10.1'!$J$46="",1,0)</f>
        <v>0</v>
      </c>
    </row>
    <row r="102" spans="1:1">
      <c r="A102" s="1168">
        <f>IF('Форма 4.10.1'!$H$55="",1,0)</f>
        <v>0</v>
      </c>
    </row>
    <row r="103" spans="1:1">
      <c r="A103" s="1168">
        <f>IF('Форма 4.10.1'!$I$55="",1,0)</f>
        <v>0</v>
      </c>
    </row>
    <row r="104" spans="1:1">
      <c r="A104" s="1168">
        <f>IF('Форма 4.10.1'!$J$55="",1,0)</f>
        <v>0</v>
      </c>
    </row>
    <row r="105" spans="1:1">
      <c r="A105" s="1168">
        <f>IF('Форма 1.0.2'!$E$12="",1,0)</f>
        <v>1</v>
      </c>
    </row>
    <row r="106" spans="1:1">
      <c r="A106" s="1168">
        <f>IF('Форма 1.0.2'!$F$12="",1,0)</f>
        <v>1</v>
      </c>
    </row>
    <row r="107" spans="1:1">
      <c r="A107" s="1168">
        <f>IF('Форма 1.0.2'!$G$12="",1,0)</f>
        <v>1</v>
      </c>
    </row>
    <row r="108" spans="1:1">
      <c r="A108" s="1168">
        <f>IF('Форма 1.0.2'!$H$12="",1,0)</f>
        <v>1</v>
      </c>
    </row>
    <row r="109" spans="1:1">
      <c r="A109" s="1168">
        <f>IF('Форма 1.0.2'!$I$12="",1,0)</f>
        <v>1</v>
      </c>
    </row>
    <row r="110" spans="1:1">
      <c r="A110" s="1168">
        <f>IF('Форма 1.0.2'!$J$12="",1,0)</f>
        <v>1</v>
      </c>
    </row>
    <row r="111" spans="1:1">
      <c r="A111" s="1168">
        <f>IF('Сведения об изменении'!$E$12="",1,0)</f>
        <v>1</v>
      </c>
    </row>
    <row r="112" spans="1:1">
      <c r="A112" s="1169">
        <f>IF('Форма 4.10.6 | Т-подкл(инд)'!$U$23="",1,0)</f>
        <v>1</v>
      </c>
    </row>
    <row r="113" spans="1:1">
      <c r="A113" s="1170">
        <f>IF('Форма 4.10.5 | Т-подкл'!$AA$23="",1,0)</f>
        <v>1</v>
      </c>
    </row>
    <row r="114" spans="1:1">
      <c r="A114" s="1170">
        <f>IF('Форма 4.10.5 | Т-подкл'!$Z$23="",1,0)</f>
        <v>1</v>
      </c>
    </row>
    <row r="115" spans="1:1">
      <c r="A115" s="1174">
        <f>IF(Территории!$E$12="",1,0)</f>
        <v>0</v>
      </c>
    </row>
    <row r="116" spans="1:1">
      <c r="A116" s="1174">
        <f>IF('Перечень тарифов'!$E$21="",1,0)</f>
        <v>0</v>
      </c>
    </row>
    <row r="117" spans="1:1">
      <c r="A117" s="1174">
        <f>IF('Перечень тарифов'!$F$21="",1,0)</f>
        <v>0</v>
      </c>
    </row>
    <row r="118" spans="1:1">
      <c r="A118" s="1174">
        <f>IF('Перечень тарифов'!$G$21="",1,0)</f>
        <v>0</v>
      </c>
    </row>
    <row r="119" spans="1:1">
      <c r="A119" s="1174">
        <f>IF('Перечень тарифов'!$K$21="",1,0)</f>
        <v>0</v>
      </c>
    </row>
    <row r="120" spans="1:1">
      <c r="A120" s="1174">
        <f>IF('Перечень тарифов'!$O$21="",1,0)</f>
        <v>0</v>
      </c>
    </row>
    <row r="121" spans="1:1">
      <c r="A121" s="1174">
        <f>IF('Перечень тарифов'!$S$21="",1,0)</f>
        <v>0</v>
      </c>
    </row>
    <row r="122" spans="1:1">
      <c r="A122" s="1174">
        <f>IF('Перечень тарифов'!$E$26="",1,0)</f>
        <v>0</v>
      </c>
    </row>
    <row r="123" spans="1:1">
      <c r="A123" s="1174">
        <f>IF('Перечень тарифов'!$F$26="",1,0)</f>
        <v>0</v>
      </c>
    </row>
    <row r="124" spans="1:1">
      <c r="A124" s="1174">
        <f>IF('Перечень тарифов'!$K$26="",1,0)</f>
        <v>0</v>
      </c>
    </row>
    <row r="125" spans="1:1">
      <c r="A125" s="1174">
        <f>IF('Перечень тарифов'!$O$26="",1,0)</f>
        <v>0</v>
      </c>
    </row>
    <row r="126" spans="1:1">
      <c r="A126" s="1174">
        <f>IF('Перечень тарифов'!$S$26="",1,0)</f>
        <v>0</v>
      </c>
    </row>
    <row r="127" spans="1:1">
      <c r="A127" s="1174">
        <f>IF('Перечень тарифов'!$E$31="",1,0)</f>
        <v>0</v>
      </c>
    </row>
    <row r="128" spans="1:1">
      <c r="A128" s="1174">
        <f>IF('Перечень тарифов'!$F$31="",1,0)</f>
        <v>0</v>
      </c>
    </row>
    <row r="129" spans="1:1">
      <c r="A129" s="1174">
        <f>IF('Перечень тарифов'!$G$31="",1,0)</f>
        <v>0</v>
      </c>
    </row>
    <row r="130" spans="1:1">
      <c r="A130" s="1174">
        <f>IF('Перечень тарифов'!$K$31="",1,0)</f>
        <v>0</v>
      </c>
    </row>
    <row r="131" spans="1:1">
      <c r="A131" s="1174">
        <f>IF('Перечень тарифов'!$O$31="",1,0)</f>
        <v>0</v>
      </c>
    </row>
    <row r="132" spans="1:1">
      <c r="A132" s="1174">
        <f>IF('Перечень тарифов'!$S$31="",1,0)</f>
        <v>0</v>
      </c>
    </row>
    <row r="133" spans="1:1">
      <c r="A133" s="1174">
        <f>IF('Перечень тарифов'!$E$36="",1,0)</f>
        <v>0</v>
      </c>
    </row>
    <row r="134" spans="1:1">
      <c r="A134" s="1174">
        <f>IF('Перечень тарифов'!$F$36="",1,0)</f>
        <v>0</v>
      </c>
    </row>
    <row r="135" spans="1:1">
      <c r="A135" s="1174">
        <f>IF('Перечень тарифов'!$G$36="",1,0)</f>
        <v>0</v>
      </c>
    </row>
    <row r="136" spans="1:1">
      <c r="A136" s="1174">
        <f>IF('Перечень тарифов'!$K$36="",1,0)</f>
        <v>0</v>
      </c>
    </row>
    <row r="137" spans="1:1">
      <c r="A137" s="1174">
        <f>IF('Перечень тарифов'!$O$36="",1,0)</f>
        <v>0</v>
      </c>
    </row>
    <row r="138" spans="1:1">
      <c r="A138" s="1174">
        <f>IF('Перечень тарифов'!$S$36="",1,0)</f>
        <v>0</v>
      </c>
    </row>
    <row r="139" spans="1:1">
      <c r="A139" s="1174">
        <f>IF('Перечень тарифов'!$G$26="",1,0)</f>
        <v>0</v>
      </c>
    </row>
    <row r="140" spans="1:1">
      <c r="A140" s="1174">
        <f>IF('Перечень тарифов'!$G$12="",1,0)</f>
        <v>0</v>
      </c>
    </row>
    <row r="141" spans="1:1">
      <c r="A141" s="1174">
        <f>IF('Перечень тарифов'!$G$11="",1,0)</f>
        <v>0</v>
      </c>
    </row>
    <row r="142" spans="1:1">
      <c r="A142" s="1174">
        <f>IF('Форма 4.10.2 | Т-ТЭ | &gt;=25МВт'!$O$24="",1,0)</f>
        <v>0</v>
      </c>
    </row>
    <row r="143" spans="1:1">
      <c r="A143" s="1174">
        <f>IF('Форма 4.10.2 | Т-ТЭ | потр'!$O$24="",1,0)</f>
        <v>0</v>
      </c>
    </row>
    <row r="144" spans="1:1">
      <c r="A144" s="1174">
        <f>IF('Форма 4.10.3 | Т-ТН'!$O$24="",1,0)</f>
        <v>0</v>
      </c>
    </row>
    <row r="145" spans="1:1">
      <c r="A145" s="1174">
        <f>IF('Форма 4.10.4 | Т-гор.вода'!$O$24="",1,0)</f>
        <v>0</v>
      </c>
    </row>
    <row r="146" spans="1:1">
      <c r="A146" s="1174">
        <f>IF('Форма 4.10.4 | Т-гор.вода'!$P$24="",1,0)</f>
        <v>0</v>
      </c>
    </row>
    <row r="147" spans="1:1">
      <c r="A147" s="1174">
        <f>IF('Форма 4.10.1'!$H$19="",1,0)</f>
        <v>0</v>
      </c>
    </row>
    <row r="148" spans="1:1">
      <c r="A148" s="1174">
        <f>IF('Форма 4.10.1'!$I$19="",1,0)</f>
        <v>0</v>
      </c>
    </row>
    <row r="149" spans="1:1">
      <c r="A149" s="1174">
        <f>IF('Форма 4.10.1'!$J$19="",1,0)</f>
        <v>0</v>
      </c>
    </row>
    <row r="150" spans="1:1">
      <c r="A150" s="1174">
        <f>IF('Форма 4.10.1'!$H$30="",1,0)</f>
        <v>0</v>
      </c>
    </row>
    <row r="151" spans="1:1">
      <c r="A151" s="1174">
        <f>IF('Форма 4.10.1'!$I$30="",1,0)</f>
        <v>0</v>
      </c>
    </row>
    <row r="152" spans="1:1">
      <c r="A152" s="1174">
        <f>IF('Форма 4.10.1'!$J$30="",1,0)</f>
        <v>0</v>
      </c>
    </row>
    <row r="153" spans="1:1">
      <c r="A153" s="1174">
        <f>IF('Форма 4.10.1'!$H$39="",1,0)</f>
        <v>0</v>
      </c>
    </row>
    <row r="154" spans="1:1">
      <c r="A154" s="1174">
        <f>IF('Форма 4.10.1'!$I$39="",1,0)</f>
        <v>0</v>
      </c>
    </row>
    <row r="155" spans="1:1">
      <c r="A155" s="1174">
        <f>IF('Форма 4.10.1'!$J$39="",1,0)</f>
        <v>0</v>
      </c>
    </row>
    <row r="156" spans="1:1">
      <c r="A156" s="1174">
        <f>IF('Форма 4.10.1'!$H$48="",1,0)</f>
        <v>0</v>
      </c>
    </row>
    <row r="157" spans="1:1">
      <c r="A157" s="1174">
        <f>IF('Форма 4.10.1'!$I$48="",1,0)</f>
        <v>0</v>
      </c>
    </row>
    <row r="158" spans="1:1">
      <c r="A158" s="1174">
        <f>IF('Форма 4.10.1'!$J$48="",1,0)</f>
        <v>0</v>
      </c>
    </row>
    <row r="159" spans="1:1">
      <c r="A159" s="1174">
        <f>IF('Форма 4.10.1'!$H$57="",1,0)</f>
        <v>0</v>
      </c>
    </row>
    <row r="160" spans="1:1">
      <c r="A160" s="1174">
        <f>IF('Форма 4.10.1'!$I$57="",1,0)</f>
        <v>0</v>
      </c>
    </row>
    <row r="161" spans="1:1">
      <c r="A161" s="1174">
        <f>IF('Форма 4.10.1'!$J$57="",1,0)</f>
        <v>0</v>
      </c>
    </row>
    <row r="162" spans="1:1">
      <c r="A162" s="1174">
        <f>IF('Форма 4.10.1'!$H$21="",1,0)</f>
        <v>0</v>
      </c>
    </row>
    <row r="163" spans="1:1">
      <c r="A163" s="1174">
        <f>IF('Форма 4.10.1'!$I$21="",1,0)</f>
        <v>0</v>
      </c>
    </row>
    <row r="164" spans="1:1">
      <c r="A164" s="1174">
        <f>IF('Форма 4.10.1'!$J$21="",1,0)</f>
        <v>0</v>
      </c>
    </row>
    <row r="165" spans="1:1">
      <c r="A165" s="1174">
        <f>IF('Форма 4.10.1'!$H$32="",1,0)</f>
        <v>0</v>
      </c>
    </row>
    <row r="166" spans="1:1">
      <c r="A166" s="1174">
        <f>IF('Форма 4.10.1'!$I$32="",1,0)</f>
        <v>0</v>
      </c>
    </row>
    <row r="167" spans="1:1">
      <c r="A167" s="1174">
        <f>IF('Форма 4.10.1'!$J$32="",1,0)</f>
        <v>0</v>
      </c>
    </row>
    <row r="168" spans="1:1">
      <c r="A168" s="1174">
        <f>IF('Форма 4.10.1'!$H$41="",1,0)</f>
        <v>0</v>
      </c>
    </row>
    <row r="169" spans="1:1">
      <c r="A169" s="1174">
        <f>IF('Форма 4.10.1'!$I$41="",1,0)</f>
        <v>0</v>
      </c>
    </row>
    <row r="170" spans="1:1">
      <c r="A170" s="1174">
        <f>IF('Форма 4.10.1'!$J$41="",1,0)</f>
        <v>0</v>
      </c>
    </row>
    <row r="171" spans="1:1">
      <c r="A171" s="1174">
        <f>IF('Форма 4.10.1'!$H$50="",1,0)</f>
        <v>0</v>
      </c>
    </row>
    <row r="172" spans="1:1">
      <c r="A172" s="1174">
        <f>IF('Форма 4.10.1'!$I$50="",1,0)</f>
        <v>0</v>
      </c>
    </row>
    <row r="173" spans="1:1">
      <c r="A173" s="1174">
        <f>IF('Форма 4.10.1'!$J$50="",1,0)</f>
        <v>0</v>
      </c>
    </row>
    <row r="174" spans="1:1">
      <c r="A174" s="1174">
        <f>IF('Форма 4.10.1'!$H$59="",1,0)</f>
        <v>0</v>
      </c>
    </row>
    <row r="175" spans="1:1">
      <c r="A175" s="1174">
        <f>IF('Форма 4.10.1'!$I$59="",1,0)</f>
        <v>0</v>
      </c>
    </row>
    <row r="176" spans="1:1">
      <c r="A176" s="1174">
        <f>IF('Форма 4.10.1'!$J$59="",1,0)</f>
        <v>0</v>
      </c>
    </row>
    <row r="177" spans="1:1">
      <c r="A177" s="1174">
        <f>IF('Форма 4.10.1'!$H$23="",1,0)</f>
        <v>0</v>
      </c>
    </row>
    <row r="178" spans="1:1">
      <c r="A178" s="1174">
        <f>IF('Форма 4.10.1'!$I$23="",1,0)</f>
        <v>0</v>
      </c>
    </row>
    <row r="179" spans="1:1">
      <c r="A179" s="1174">
        <f>IF('Форма 4.10.1'!$J$23="",1,0)</f>
        <v>0</v>
      </c>
    </row>
    <row r="180" spans="1:1">
      <c r="A180" s="1174">
        <f>IF('Форма 4.10.1'!$H$34="",1,0)</f>
        <v>0</v>
      </c>
    </row>
    <row r="181" spans="1:1">
      <c r="A181" s="1174">
        <f>IF('Форма 4.10.1'!$I$34="",1,0)</f>
        <v>0</v>
      </c>
    </row>
    <row r="182" spans="1:1">
      <c r="A182" s="1174">
        <f>IF('Форма 4.10.1'!$J$34="",1,0)</f>
        <v>0</v>
      </c>
    </row>
    <row r="183" spans="1:1">
      <c r="A183" s="1174">
        <f>IF('Форма 4.10.1'!$H$43="",1,0)</f>
        <v>0</v>
      </c>
    </row>
    <row r="184" spans="1:1">
      <c r="A184" s="1174">
        <f>IF('Форма 4.10.1'!$I$43="",1,0)</f>
        <v>0</v>
      </c>
    </row>
    <row r="185" spans="1:1">
      <c r="A185" s="1174">
        <f>IF('Форма 4.10.1'!$J$43="",1,0)</f>
        <v>0</v>
      </c>
    </row>
    <row r="186" spans="1:1">
      <c r="A186" s="1174">
        <f>IF('Форма 4.10.1'!$H$52="",1,0)</f>
        <v>0</v>
      </c>
    </row>
    <row r="187" spans="1:1">
      <c r="A187" s="1174">
        <f>IF('Форма 4.10.1'!$I$52="",1,0)</f>
        <v>0</v>
      </c>
    </row>
    <row r="188" spans="1:1">
      <c r="A188" s="1174">
        <f>IF('Форма 4.10.1'!$J$52="",1,0)</f>
        <v>0</v>
      </c>
    </row>
    <row r="189" spans="1:1">
      <c r="A189" s="1174">
        <f>IF('Форма 4.10.1'!$H$61="",1,0)</f>
        <v>0</v>
      </c>
    </row>
    <row r="190" spans="1:1">
      <c r="A190" s="1174">
        <f>IF('Форма 4.10.1'!$I$61="",1,0)</f>
        <v>0</v>
      </c>
    </row>
    <row r="191" spans="1:1">
      <c r="A191" s="1174">
        <f>IF('Форма 4.10.1'!$J$61="",1,0)</f>
        <v>0</v>
      </c>
    </row>
    <row r="192" spans="1:1">
      <c r="A192" s="1174">
        <f>IF('Форма 4.10.2 | Т-ТЭ | &gt;=25МВт'!$Y$24="",1,0)</f>
        <v>0</v>
      </c>
    </row>
    <row r="193" spans="1:1">
      <c r="A193" s="1174">
        <f>IF('Форма 4.10.2 | Т-ТЭ | &gt;=25МВт'!$AA$24="",1,0)</f>
        <v>0</v>
      </c>
    </row>
    <row r="194" spans="1:1">
      <c r="A194" s="1174">
        <f>IF('Форма 4.10.2 | Т-ТЭ | &gt;=25МВт'!$V$24="",1,0)</f>
        <v>0</v>
      </c>
    </row>
    <row r="195" spans="1:1">
      <c r="A195" s="1174">
        <f>IF('Форма 4.10.2 | Т-ТЭ | &gt;=25МВт'!$Z$24="",1,0)</f>
        <v>0</v>
      </c>
    </row>
    <row r="196" spans="1:1">
      <c r="A196" s="1174">
        <f>IF('Форма 4.10.2 | Т-ТЭ | &gt;=25МВт'!$AB$24="",1,0)</f>
        <v>0</v>
      </c>
    </row>
    <row r="197" spans="1:1">
      <c r="A197" s="1174">
        <f>IF('Форма 4.10.2 | Т-ТЭ | &gt;=25МВт'!$O$27="",1,0)</f>
        <v>0</v>
      </c>
    </row>
    <row r="198" spans="1:1">
      <c r="A198" s="1174">
        <f>IF('Форма 4.10.2 | Т-ТЭ | &gt;=25МВт'!$M$28="",1,0)</f>
        <v>0</v>
      </c>
    </row>
    <row r="199" spans="1:1">
      <c r="A199" s="1174">
        <f>IF('Форма 4.10.2 | Т-ТЭ | &gt;=25МВт'!$O$28="",1,0)</f>
        <v>0</v>
      </c>
    </row>
    <row r="200" spans="1:1">
      <c r="A200" s="1174">
        <f>IF('Форма 4.10.2 | Т-ТЭ | &gt;=25МВт'!$R$28="",1,0)</f>
        <v>0</v>
      </c>
    </row>
    <row r="201" spans="1:1">
      <c r="A201" s="1174">
        <f>IF('Форма 4.10.2 | Т-ТЭ | &gt;=25МВт'!$T$28="",1,0)</f>
        <v>0</v>
      </c>
    </row>
    <row r="202" spans="1:1">
      <c r="A202" s="1174">
        <f>IF('Форма 4.10.2 | Т-ТЭ | &gt;=25МВт'!$V$28="",1,0)</f>
        <v>0</v>
      </c>
    </row>
    <row r="203" spans="1:1">
      <c r="A203" s="1174">
        <f>IF('Форма 4.10.2 | Т-ТЭ | &gt;=25МВт'!$Y$28="",1,0)</f>
        <v>0</v>
      </c>
    </row>
    <row r="204" spans="1:1">
      <c r="A204" s="1174">
        <f>IF('Форма 4.10.2 | Т-ТЭ | &gt;=25МВт'!$AA$28="",1,0)</f>
        <v>0</v>
      </c>
    </row>
    <row r="205" spans="1:1">
      <c r="A205" s="1174">
        <f>IF('Форма 4.10.2 | Т-ТЭ | &gt;=25МВт'!$S$28="",1,0)</f>
        <v>0</v>
      </c>
    </row>
    <row r="206" spans="1:1">
      <c r="A206" s="1174">
        <f>IF('Форма 4.10.2 | Т-ТЭ | &gt;=25МВт'!$U$28="",1,0)</f>
        <v>0</v>
      </c>
    </row>
    <row r="207" spans="1:1">
      <c r="A207" s="1174">
        <f>IF('Форма 4.10.2 | Т-ТЭ | &gt;=25МВт'!$Z$28="",1,0)</f>
        <v>0</v>
      </c>
    </row>
    <row r="208" spans="1:1">
      <c r="A208" s="1174">
        <f>IF('Форма 4.10.2 | Т-ТЭ | &gt;=25МВт'!$AB$28="",1,0)</f>
        <v>0</v>
      </c>
    </row>
    <row r="209" spans="1:1">
      <c r="A209" s="1174">
        <f>IF('Форма 4.10.2 | Т-ТЭ | потр'!$O$27="",1,0)</f>
        <v>0</v>
      </c>
    </row>
    <row r="210" spans="1:1">
      <c r="A210" s="1174">
        <f>IF('Форма 4.10.2 | Т-ТЭ | потр'!$M$28="",1,0)</f>
        <v>0</v>
      </c>
    </row>
    <row r="211" spans="1:1">
      <c r="A211" s="1174">
        <f>IF('Форма 4.10.2 | Т-ТЭ | потр'!$O$28="",1,0)</f>
        <v>0</v>
      </c>
    </row>
    <row r="212" spans="1:1">
      <c r="A212" s="1174">
        <f>IF('Форма 4.10.2 | Т-ТЭ | потр'!$R$28="",1,0)</f>
        <v>0</v>
      </c>
    </row>
    <row r="213" spans="1:1">
      <c r="A213" s="1174">
        <f>IF('Форма 4.10.2 | Т-ТЭ | потр'!$T$28="",1,0)</f>
        <v>0</v>
      </c>
    </row>
    <row r="214" spans="1:1">
      <c r="A214" s="1174">
        <f>IF('Форма 4.10.2 | Т-ТЭ | потр'!$S$28="",1,0)</f>
        <v>0</v>
      </c>
    </row>
    <row r="215" spans="1:1">
      <c r="A215" s="1174">
        <f>IF('Форма 4.10.2 | Т-ТЭ | потр'!$U$28="",1,0)</f>
        <v>0</v>
      </c>
    </row>
    <row r="216" spans="1:1">
      <c r="A216" s="1174">
        <f>IF('Форма 4.10.2 | Т-ТЭ | потр'!$Y$24="",1,0)</f>
        <v>0</v>
      </c>
    </row>
    <row r="217" spans="1:1">
      <c r="A217" s="1174">
        <f>IF('Форма 4.10.2 | Т-ТЭ | потр'!$AA$24="",1,0)</f>
        <v>0</v>
      </c>
    </row>
    <row r="218" spans="1:1">
      <c r="A218" s="1174">
        <f>IF('Форма 4.10.2 | Т-ТЭ | потр'!$V$24="",1,0)</f>
        <v>0</v>
      </c>
    </row>
    <row r="219" spans="1:1">
      <c r="A219" s="1174">
        <f>IF('Форма 4.10.2 | Т-ТЭ | потр'!$Z$24="",1,0)</f>
        <v>0</v>
      </c>
    </row>
    <row r="220" spans="1:1">
      <c r="A220" s="1174">
        <f>IF('Форма 4.10.2 | Т-ТЭ | потр'!$AB$24="",1,0)</f>
        <v>0</v>
      </c>
    </row>
    <row r="221" spans="1:1">
      <c r="A221" s="1174">
        <f>IF('Форма 4.10.2 | Т-ТЭ | потр'!$Y$28="",1,0)</f>
        <v>0</v>
      </c>
    </row>
    <row r="222" spans="1:1">
      <c r="A222" s="1174">
        <f>IF('Форма 4.10.2 | Т-ТЭ | потр'!$AA$28="",1,0)</f>
        <v>0</v>
      </c>
    </row>
    <row r="223" spans="1:1">
      <c r="A223" s="1174">
        <f>IF('Форма 4.10.2 | Т-ТЭ | потр'!$V$28="",1,0)</f>
        <v>0</v>
      </c>
    </row>
    <row r="224" spans="1:1">
      <c r="A224" s="1174">
        <f>IF('Форма 4.10.2 | Т-ТЭ | потр'!$Z$28="",1,0)</f>
        <v>0</v>
      </c>
    </row>
    <row r="225" spans="1:1">
      <c r="A225" s="1174">
        <f>IF('Форма 4.10.2 | Т-ТЭ | потр'!$AB$28="",1,0)</f>
        <v>0</v>
      </c>
    </row>
    <row r="226" spans="1:1">
      <c r="A226" s="1174">
        <f>IF('Форма 4.10.3 | Т-ТН'!$Y$24="",1,0)</f>
        <v>0</v>
      </c>
    </row>
    <row r="227" spans="1:1">
      <c r="A227" s="1174">
        <f>IF('Форма 4.10.3 | Т-ТН'!$AA$24="",1,0)</f>
        <v>0</v>
      </c>
    </row>
    <row r="228" spans="1:1">
      <c r="A228" s="1174">
        <f>IF('Форма 4.10.3 | Т-ТН'!$V$24="",1,0)</f>
        <v>0</v>
      </c>
    </row>
    <row r="229" spans="1:1">
      <c r="A229" s="1174">
        <f>IF('Форма 4.10.3 | Т-ТН'!$Z$24="",1,0)</f>
        <v>0</v>
      </c>
    </row>
    <row r="230" spans="1:1">
      <c r="A230" s="1174">
        <f>IF('Форма 4.10.3 | Т-ТН'!$AB$24="",1,0)</f>
        <v>0</v>
      </c>
    </row>
    <row r="231" spans="1:1">
      <c r="A231" s="1174">
        <f>IF('Форма 4.10.3 | Т-ТН'!$O$27="",1,0)</f>
        <v>0</v>
      </c>
    </row>
    <row r="232" spans="1:1">
      <c r="A232" s="1174">
        <f>IF('Форма 4.10.3 | Т-ТН'!$M$28="",1,0)</f>
        <v>0</v>
      </c>
    </row>
    <row r="233" spans="1:1">
      <c r="A233" s="1174">
        <f>IF('Форма 4.10.3 | Т-ТН'!$O$28="",1,0)</f>
        <v>0</v>
      </c>
    </row>
    <row r="234" spans="1:1">
      <c r="A234" s="1174">
        <f>IF('Форма 4.10.3 | Т-ТН'!$R$28="",1,0)</f>
        <v>0</v>
      </c>
    </row>
    <row r="235" spans="1:1">
      <c r="A235" s="1174">
        <f>IF('Форма 4.10.3 | Т-ТН'!$T$28="",1,0)</f>
        <v>0</v>
      </c>
    </row>
    <row r="236" spans="1:1">
      <c r="A236" s="1174">
        <f>IF('Форма 4.10.3 | Т-ТН'!$V$28="",1,0)</f>
        <v>0</v>
      </c>
    </row>
    <row r="237" spans="1:1">
      <c r="A237" s="1174">
        <f>IF('Форма 4.10.3 | Т-ТН'!$Y$28="",1,0)</f>
        <v>0</v>
      </c>
    </row>
    <row r="238" spans="1:1">
      <c r="A238" s="1174">
        <f>IF('Форма 4.10.3 | Т-ТН'!$AA$28="",1,0)</f>
        <v>0</v>
      </c>
    </row>
    <row r="239" spans="1:1">
      <c r="A239" s="1174">
        <f>IF('Форма 4.10.3 | Т-ТН'!$S$28="",1,0)</f>
        <v>0</v>
      </c>
    </row>
    <row r="240" spans="1:1">
      <c r="A240" s="1174">
        <f>IF('Форма 4.10.3 | Т-ТН'!$U$28="",1,0)</f>
        <v>0</v>
      </c>
    </row>
    <row r="241" spans="1:1">
      <c r="A241" s="1174">
        <f>IF('Форма 4.10.3 | Т-ТН'!$Z$28="",1,0)</f>
        <v>0</v>
      </c>
    </row>
    <row r="242" spans="1:1">
      <c r="A242" s="1174">
        <f>IF('Форма 4.10.3 | Т-ТН'!$AB$28="",1,0)</f>
        <v>0</v>
      </c>
    </row>
    <row r="243" spans="1:1">
      <c r="A243" s="1174">
        <f>IF('Форма 4.10.4 | Т-гор.вода'!$O$28="",1,0)</f>
        <v>0</v>
      </c>
    </row>
    <row r="244" spans="1:1">
      <c r="A244" s="1174">
        <f>IF('Форма 4.10.4 | Т-гор.вода'!$M$29="",1,0)</f>
        <v>0</v>
      </c>
    </row>
    <row r="245" spans="1:1">
      <c r="A245" s="1174">
        <f>IF('Форма 4.10.4 | Т-гор.вода'!$O$29="",1,0)</f>
        <v>0</v>
      </c>
    </row>
    <row r="246" spans="1:1">
      <c r="A246" s="1174">
        <f>IF('Форма 4.10.4 | Т-гор.вода'!$P$29="",1,0)</f>
        <v>0</v>
      </c>
    </row>
    <row r="247" spans="1:1">
      <c r="A247" s="1174">
        <f>IF('Форма 4.10.4 | Т-гор.вода'!$W$29="",1,0)</f>
        <v>0</v>
      </c>
    </row>
    <row r="248" spans="1:1">
      <c r="A248" s="1174">
        <f>IF('Форма 4.10.4 | Т-гор.вода'!$Y$29="",1,0)</f>
        <v>0</v>
      </c>
    </row>
    <row r="249" spans="1:1">
      <c r="A249" s="1174">
        <f>IF('Форма 4.10.4 | Т-гор.вода'!$X$29="",1,0)</f>
        <v>0</v>
      </c>
    </row>
    <row r="250" spans="1:1">
      <c r="A250" s="1174">
        <f>IF('Форма 4.10.4 | Т-гор.вода'!$Z$29="",1,0)</f>
        <v>0</v>
      </c>
    </row>
    <row r="251" spans="1:1">
      <c r="A251" s="1174">
        <f>IF('Форма 4.10.4 | Т-гор.вода'!$AB$24="",1,0)</f>
        <v>0</v>
      </c>
    </row>
    <row r="252" spans="1:1">
      <c r="A252" s="1174">
        <f>IF('Форма 4.10.4 | Т-гор.вода'!$AI$24="",1,0)</f>
        <v>0</v>
      </c>
    </row>
    <row r="253" spans="1:1">
      <c r="A253" s="1174">
        <f>IF('Форма 4.10.4 | Т-гор.вода'!$AK$24="",1,0)</f>
        <v>0</v>
      </c>
    </row>
    <row r="254" spans="1:1">
      <c r="A254" s="1174">
        <f>IF('Форма 4.10.4 | Т-гор.вода'!$AA$24="",1,0)</f>
        <v>0</v>
      </c>
    </row>
    <row r="255" spans="1:1">
      <c r="A255" s="1174">
        <f>IF('Форма 4.10.4 | Т-гор.вода'!$AJ$24="",1,0)</f>
        <v>0</v>
      </c>
    </row>
    <row r="256" spans="1:1">
      <c r="A256" s="1174">
        <f>IF('Форма 4.10.4 | Т-гор.вода'!$AL$24="",1,0)</f>
        <v>0</v>
      </c>
    </row>
    <row r="257" spans="1:1">
      <c r="A257" s="1174">
        <f>IF('Форма 4.10.4 | Т-гор.вода'!$AB$29="",1,0)</f>
        <v>0</v>
      </c>
    </row>
    <row r="258" spans="1:1">
      <c r="A258" s="1174">
        <f>IF('Форма 4.10.4 | Т-гор.вода'!$AI$29="",1,0)</f>
        <v>0</v>
      </c>
    </row>
    <row r="259" spans="1:1">
      <c r="A259" s="1174">
        <f>IF('Форма 4.10.4 | Т-гор.вода'!$AK$29="",1,0)</f>
        <v>0</v>
      </c>
    </row>
    <row r="260" spans="1:1">
      <c r="A260" s="1174">
        <f>IF('Форма 4.10.4 | Т-гор.вода'!$AA$29="",1,0)</f>
        <v>0</v>
      </c>
    </row>
    <row r="261" spans="1:1">
      <c r="A261" s="1174">
        <f>IF('Форма 4.10.4 | Т-гор.вода'!$AJ$29="",1,0)</f>
        <v>0</v>
      </c>
    </row>
    <row r="262" spans="1:1">
      <c r="A262" s="1174">
        <f>IF('Форма 4.10.4 | Т-гор.вода'!$AL$29="",1,0)</f>
        <v>0</v>
      </c>
    </row>
    <row r="263" spans="1:1">
      <c r="A263" s="1174">
        <f>IF('Форма 4.10.1'!$K$15="",1,0)</f>
        <v>0</v>
      </c>
    </row>
    <row r="264" spans="1:1">
      <c r="A264" s="1174">
        <f>IF('Форма 4.10.1'!$K$26="",1,0)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3"/>
  </cols>
  <sheetData>
    <row r="1" spans="1:3">
      <c r="A1" s="1203" t="s">
        <v>488</v>
      </c>
      <c r="B1" s="1203" t="s">
        <v>489</v>
      </c>
      <c r="C1" s="1203" t="s">
        <v>65</v>
      </c>
    </row>
    <row r="2" spans="1:3">
      <c r="A2" s="1203">
        <v>4189678</v>
      </c>
      <c r="B2" s="1203" t="s">
        <v>1665</v>
      </c>
      <c r="C2" s="1203" t="s">
        <v>1666</v>
      </c>
    </row>
    <row r="3" spans="1:3">
      <c r="A3" s="1203">
        <v>4190415</v>
      </c>
      <c r="B3" s="1203" t="s">
        <v>1667</v>
      </c>
      <c r="C3" s="1203" t="s">
        <v>1666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2242</v>
      </c>
    </row>
    <row r="4" spans="2:2">
      <c r="B4" s="330" t="s">
        <v>492</v>
      </c>
    </row>
    <row r="5" spans="2:2">
      <c r="B5" s="330" t="s">
        <v>493</v>
      </c>
    </row>
    <row r="6" spans="2:2">
      <c r="B6" s="330" t="s">
        <v>494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491</v>
      </c>
      <c r="L1" s="337" t="s">
        <v>398</v>
      </c>
      <c r="M1" s="372" t="s">
        <v>490</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9" t="s">
        <v>394</v>
      </c>
      <c r="E4" s="1240"/>
      <c r="F4" s="1240"/>
      <c r="G4" s="1240"/>
      <c r="H4" s="124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2"/>
      <c r="E6" s="1242"/>
      <c r="F6" s="1243" t="s">
        <v>82</v>
      </c>
      <c r="G6" s="124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0" t="s">
        <v>15</v>
      </c>
      <c r="E8" s="1230"/>
      <c r="F8" s="1230" t="s">
        <v>395</v>
      </c>
      <c r="G8" s="1230"/>
      <c r="H8" s="1230"/>
      <c r="I8" s="1244" t="s">
        <v>396</v>
      </c>
      <c r="J8" s="1244"/>
      <c r="K8" s="1244"/>
      <c r="L8" s="1244"/>
      <c r="M8" s="204"/>
      <c r="N8" s="204"/>
      <c r="O8" s="204"/>
      <c r="P8" s="204"/>
      <c r="Q8" s="336"/>
      <c r="R8" s="204"/>
      <c r="S8" s="333"/>
      <c r="T8" s="333"/>
      <c r="U8" s="333"/>
      <c r="V8" s="333"/>
    </row>
    <row r="9" spans="1:256" s="120" customFormat="1" ht="20.25" customHeight="1">
      <c r="A9" s="119"/>
      <c r="B9" s="35"/>
      <c r="C9" s="222"/>
      <c r="D9" s="232" t="s">
        <v>90</v>
      </c>
      <c r="E9" s="232" t="s">
        <v>397</v>
      </c>
      <c r="F9" s="1235" t="s">
        <v>90</v>
      </c>
      <c r="G9" s="1236"/>
      <c r="H9" s="233" t="s">
        <v>397</v>
      </c>
      <c r="I9" s="1237" t="s">
        <v>90</v>
      </c>
      <c r="J9" s="1237"/>
      <c r="K9" s="233" t="s">
        <v>397</v>
      </c>
      <c r="L9" s="233" t="s">
        <v>398</v>
      </c>
      <c r="M9" s="204"/>
      <c r="N9" s="204"/>
      <c r="O9" s="204"/>
      <c r="P9" s="204"/>
      <c r="Q9" s="336"/>
      <c r="R9" s="204"/>
      <c r="S9" s="333"/>
      <c r="T9" s="333"/>
      <c r="U9" s="333"/>
      <c r="V9" s="333"/>
    </row>
    <row r="10" spans="1:256" ht="12" customHeight="1">
      <c r="C10" s="241"/>
      <c r="D10" s="331" t="s">
        <v>91</v>
      </c>
      <c r="E10" s="331" t="s">
        <v>47</v>
      </c>
      <c r="F10" s="1238" t="s">
        <v>48</v>
      </c>
      <c r="G10" s="1238"/>
      <c r="H10" s="331" t="s">
        <v>49</v>
      </c>
      <c r="I10" s="1238" t="s">
        <v>66</v>
      </c>
      <c r="J10" s="1238"/>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256" s="257" customFormat="1" ht="0.95" customHeight="1">
      <c r="A12" s="84"/>
      <c r="B12" s="1090" t="s">
        <v>402</v>
      </c>
      <c r="C12" s="1229"/>
      <c r="D12" s="1230">
        <v>1</v>
      </c>
      <c r="E12" s="1231" t="s">
        <v>2242</v>
      </c>
      <c r="F12" s="1196"/>
      <c r="G12" s="1176">
        <v>0</v>
      </c>
      <c r="H12" s="334"/>
      <c r="I12" s="242"/>
      <c r="J12" s="371" t="s">
        <v>495</v>
      </c>
      <c r="K12" s="1085"/>
      <c r="L12" s="258"/>
      <c r="M12" s="1096">
        <f>mergeValue(H12)</f>
        <v>0</v>
      </c>
      <c r="N12" s="1095"/>
      <c r="O12" s="1095"/>
      <c r="P12" s="1096" t="str">
        <f>IF(ISERROR(MATCH(Q12,MODesc,0)),"n","y")</f>
        <v>n</v>
      </c>
      <c r="Q12" s="1095" t="s">
        <v>2242</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29"/>
      <c r="D13" s="1230"/>
      <c r="E13" s="1232"/>
      <c r="F13" s="1233"/>
      <c r="G13" s="1230">
        <v>1</v>
      </c>
      <c r="H13" s="1228" t="s">
        <v>955</v>
      </c>
      <c r="I13" s="242"/>
      <c r="J13" s="371" t="s">
        <v>495</v>
      </c>
      <c r="K13" s="1085"/>
      <c r="L13" s="258"/>
      <c r="M13" s="1096" t="str">
        <f>mergeValue(H13)</f>
        <v>Город Шахты</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29"/>
      <c r="D14" s="1230"/>
      <c r="E14" s="1232"/>
      <c r="F14" s="1234"/>
      <c r="G14" s="1230"/>
      <c r="H14" s="1228"/>
      <c r="I14" s="1199"/>
      <c r="J14" s="1176">
        <v>1</v>
      </c>
      <c r="K14" s="1195" t="s">
        <v>955</v>
      </c>
      <c r="L14" s="239" t="s">
        <v>956</v>
      </c>
      <c r="M14" s="1096" t="str">
        <f>mergeValue(H14)</f>
        <v>Город Шахты</v>
      </c>
      <c r="N14" s="1095"/>
      <c r="O14" s="1095"/>
      <c r="P14" s="1095"/>
      <c r="Q14" s="1095"/>
      <c r="R14" s="1096" t="str">
        <f>K14&amp;" ("&amp;L14&amp;")"</f>
        <v>Город Шахты (60740000)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3"/>
    <col min="2" max="2" width="65.28515625" style="1203" customWidth="1"/>
    <col min="3" max="3" width="41" style="1203" customWidth="1"/>
    <col min="4" max="16384" width="9.140625" style="1203"/>
  </cols>
  <sheetData>
    <row r="1" spans="1:2">
      <c r="A1" s="1203" t="s">
        <v>327</v>
      </c>
      <c r="B1" s="1203" t="s">
        <v>328</v>
      </c>
    </row>
    <row r="2" spans="1:2">
      <c r="A2" s="1203">
        <v>4213775</v>
      </c>
      <c r="B2" s="1203" t="s">
        <v>580</v>
      </c>
    </row>
    <row r="3" spans="1:2">
      <c r="A3" s="1203">
        <v>4213784</v>
      </c>
      <c r="B3" s="1203" t="s">
        <v>673</v>
      </c>
    </row>
    <row r="4" spans="1:2">
      <c r="A4" s="1203">
        <v>4213781</v>
      </c>
      <c r="B4" s="1203" t="s">
        <v>672</v>
      </c>
    </row>
    <row r="5" spans="1:2">
      <c r="A5" s="1203">
        <v>4213776</v>
      </c>
      <c r="B5" s="1203" t="s">
        <v>581</v>
      </c>
    </row>
    <row r="6" spans="1:2">
      <c r="A6" s="1203">
        <v>4213777</v>
      </c>
      <c r="B6" s="1203" t="s">
        <v>582</v>
      </c>
    </row>
    <row r="7" spans="1:2">
      <c r="A7" s="1203">
        <v>4213778</v>
      </c>
      <c r="B7" s="1203" t="s">
        <v>583</v>
      </c>
    </row>
    <row r="8" spans="1:2">
      <c r="A8" s="1203">
        <v>4213780</v>
      </c>
      <c r="B8" s="1203" t="s">
        <v>584</v>
      </c>
    </row>
    <row r="9" spans="1:2">
      <c r="A9" s="1203">
        <v>4213779</v>
      </c>
      <c r="B9" s="1203" t="s">
        <v>587</v>
      </c>
    </row>
    <row r="10" spans="1:2">
      <c r="A10" s="1203">
        <v>4213783</v>
      </c>
      <c r="B10" s="1203" t="s">
        <v>586</v>
      </c>
    </row>
    <row r="11" spans="1:2">
      <c r="A11" s="1203">
        <v>4213782</v>
      </c>
      <c r="B11" s="1203" t="s">
        <v>585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3"/>
    <col min="2" max="2" width="65.28515625" style="1203" customWidth="1"/>
    <col min="3" max="3" width="41" style="1203" customWidth="1"/>
    <col min="4" max="16384" width="9.140625" style="1203"/>
  </cols>
  <sheetData>
    <row r="1" spans="1:2">
      <c r="A1" s="1203" t="s">
        <v>327</v>
      </c>
      <c r="B1" s="1203" t="s">
        <v>329</v>
      </c>
    </row>
    <row r="2" spans="1:2">
      <c r="A2" s="1203">
        <v>4190064</v>
      </c>
      <c r="B2" s="1203" t="s">
        <v>1655</v>
      </c>
    </row>
    <row r="3" spans="1:2">
      <c r="A3" s="1203">
        <v>4190065</v>
      </c>
      <c r="B3" s="1203" t="s">
        <v>1656</v>
      </c>
    </row>
    <row r="4" spans="1:2">
      <c r="A4" s="1203">
        <v>4190066</v>
      </c>
      <c r="B4" s="1203" t="s">
        <v>1657</v>
      </c>
    </row>
    <row r="5" spans="1:2">
      <c r="A5" s="1203">
        <v>4190067</v>
      </c>
      <c r="B5" s="1203" t="s">
        <v>1658</v>
      </c>
    </row>
    <row r="6" spans="1:2">
      <c r="A6" s="1203">
        <v>4190068</v>
      </c>
      <c r="B6" s="1203" t="s">
        <v>1659</v>
      </c>
    </row>
    <row r="7" spans="1:2">
      <c r="A7" s="1203">
        <v>4190069</v>
      </c>
      <c r="B7" s="1203" t="s">
        <v>1660</v>
      </c>
    </row>
    <row r="8" spans="1:2">
      <c r="A8" s="1203">
        <v>4190070</v>
      </c>
      <c r="B8" s="1203" t="s">
        <v>1661</v>
      </c>
    </row>
    <row r="9" spans="1:2">
      <c r="A9" s="1203">
        <v>4190071</v>
      </c>
      <c r="B9" s="1203" t="s">
        <v>1662</v>
      </c>
    </row>
    <row r="10" spans="1:2">
      <c r="A10" s="1203">
        <v>4190072</v>
      </c>
      <c r="B10" s="1203" t="s">
        <v>1663</v>
      </c>
    </row>
    <row r="11" spans="1:2">
      <c r="A11" s="1203">
        <v>4190073</v>
      </c>
      <c r="B11" s="1203" t="s">
        <v>1664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750</v>
      </c>
    </row>
    <row r="6" spans="1:2">
      <c r="A6" t="s">
        <v>413</v>
      </c>
      <c r="B6" t="s">
        <v>751</v>
      </c>
    </row>
    <row r="7" spans="1:2">
      <c r="A7" t="s">
        <v>652</v>
      </c>
      <c r="B7" t="s">
        <v>553</v>
      </c>
    </row>
    <row r="8" spans="1:2">
      <c r="A8" t="s">
        <v>653</v>
      </c>
      <c r="B8" t="s">
        <v>466</v>
      </c>
    </row>
    <row r="9" spans="1:2">
      <c r="A9" t="s">
        <v>484</v>
      </c>
      <c r="B9" t="s">
        <v>422</v>
      </c>
    </row>
    <row r="10" spans="1:2">
      <c r="A10" t="s">
        <v>415</v>
      </c>
      <c r="B10" t="s">
        <v>423</v>
      </c>
    </row>
    <row r="11" spans="1:2">
      <c r="A11" t="s">
        <v>666</v>
      </c>
      <c r="B11" t="s">
        <v>424</v>
      </c>
    </row>
    <row r="12" spans="1:2">
      <c r="A12" t="s">
        <v>667</v>
      </c>
      <c r="B12" t="s">
        <v>467</v>
      </c>
    </row>
    <row r="13" spans="1:2">
      <c r="A13" t="s">
        <v>654</v>
      </c>
      <c r="B13" t="s">
        <v>425</v>
      </c>
    </row>
    <row r="14" spans="1:2">
      <c r="A14" t="s">
        <v>655</v>
      </c>
      <c r="B14" t="s">
        <v>426</v>
      </c>
    </row>
    <row r="15" spans="1:2">
      <c r="A15" t="s">
        <v>656</v>
      </c>
      <c r="B15" t="s">
        <v>427</v>
      </c>
    </row>
    <row r="16" spans="1:2">
      <c r="A16" t="s">
        <v>657</v>
      </c>
      <c r="B16" t="s">
        <v>332</v>
      </c>
    </row>
    <row r="17" spans="1:2">
      <c r="A17" t="s">
        <v>658</v>
      </c>
      <c r="B17" t="s">
        <v>59</v>
      </c>
    </row>
    <row r="18" spans="1:2">
      <c r="A18" t="s">
        <v>659</v>
      </c>
      <c r="B18" t="s">
        <v>384</v>
      </c>
    </row>
    <row r="19" spans="1:2">
      <c r="A19" t="s">
        <v>660</v>
      </c>
      <c r="B19" t="s">
        <v>436</v>
      </c>
    </row>
    <row r="20" spans="1:2">
      <c r="A20" t="s">
        <v>661</v>
      </c>
      <c r="B20" t="s">
        <v>248</v>
      </c>
    </row>
    <row r="21" spans="1:2">
      <c r="A21" t="s">
        <v>662</v>
      </c>
      <c r="B21" t="s">
        <v>72</v>
      </c>
    </row>
    <row r="22" spans="1:2">
      <c r="A22" t="s">
        <v>663</v>
      </c>
      <c r="B22" t="s">
        <v>61</v>
      </c>
    </row>
    <row r="23" spans="1:2">
      <c r="A23" t="s">
        <v>664</v>
      </c>
      <c r="B23" t="s">
        <v>73</v>
      </c>
    </row>
    <row r="24" spans="1:2">
      <c r="A24" t="s">
        <v>665</v>
      </c>
      <c r="B24" t="s">
        <v>428</v>
      </c>
    </row>
    <row r="25" spans="1:2">
      <c r="A25" t="s">
        <v>573</v>
      </c>
      <c r="B25" t="s">
        <v>71</v>
      </c>
    </row>
    <row r="26" spans="1:2">
      <c r="A26" t="s">
        <v>574</v>
      </c>
      <c r="B26" t="s">
        <v>60</v>
      </c>
    </row>
    <row r="27" spans="1:2">
      <c r="A27" t="s">
        <v>486</v>
      </c>
      <c r="B27" t="s">
        <v>62</v>
      </c>
    </row>
    <row r="28" spans="1:2">
      <c r="A28" t="s">
        <v>417</v>
      </c>
      <c r="B28" t="s">
        <v>382</v>
      </c>
    </row>
    <row r="29" spans="1:2">
      <c r="A29" t="s">
        <v>485</v>
      </c>
      <c r="B29" t="s">
        <v>13</v>
      </c>
    </row>
    <row r="30" spans="1:2">
      <c r="A30" t="s">
        <v>416</v>
      </c>
      <c r="B30" t="s">
        <v>80</v>
      </c>
    </row>
    <row r="31" spans="1:2">
      <c r="A31" t="s">
        <v>562</v>
      </c>
      <c r="B31" t="s">
        <v>14</v>
      </c>
    </row>
    <row r="32" spans="1:2">
      <c r="A32" t="s">
        <v>748</v>
      </c>
      <c r="B32" t="s">
        <v>554</v>
      </c>
    </row>
    <row r="33" spans="1:2">
      <c r="A33" t="s">
        <v>749</v>
      </c>
      <c r="B33" t="s">
        <v>429</v>
      </c>
    </row>
    <row r="34" spans="1:2">
      <c r="A34" t="s">
        <v>418</v>
      </c>
      <c r="B34" t="s">
        <v>178</v>
      </c>
    </row>
    <row r="35" spans="1:2">
      <c r="A35" t="s">
        <v>419</v>
      </c>
      <c r="B35" t="s">
        <v>487</v>
      </c>
    </row>
    <row r="36" spans="1:2">
      <c r="A36" t="s">
        <v>420</v>
      </c>
      <c r="B36" t="s">
        <v>468</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5"/>
  <sheetViews>
    <sheetView showGridLines="0" topLeftCell="C4" zoomScaleNormal="100" workbookViewId="0">
      <selection activeCell="G12" sqref="G12"/>
    </sheetView>
  </sheetViews>
  <sheetFormatPr defaultRowHeight="11.25"/>
  <cols>
    <col min="1" max="2" width="3.7109375" style="202" hidden="1" customWidth="1"/>
    <col min="3" max="3" width="3.7109375" style="96" bestFit="1" customWidth="1"/>
    <col min="4" max="4" width="4.42578125" style="96" customWidth="1"/>
    <col min="5" max="5" width="77.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9" t="s">
        <v>625</v>
      </c>
      <c r="E5" s="1240"/>
      <c r="F5" s="1240"/>
      <c r="G5" s="1240"/>
      <c r="H5" s="1240"/>
      <c r="I5" s="1240"/>
      <c r="J5" s="1241"/>
      <c r="K5" s="408"/>
      <c r="L5" s="169"/>
      <c r="M5" s="169"/>
      <c r="N5" s="169"/>
      <c r="O5" s="169"/>
      <c r="P5" s="169"/>
      <c r="Q5" s="169"/>
      <c r="R5" s="169"/>
      <c r="S5" s="536"/>
      <c r="T5" s="536"/>
      <c r="U5" s="536"/>
      <c r="V5" s="536"/>
      <c r="W5" s="169"/>
    </row>
    <row r="6" spans="1:24" s="438" customFormat="1" ht="3" customHeight="1">
      <c r="A6" s="292"/>
      <c r="B6" s="292"/>
      <c r="D6" s="1269"/>
      <c r="E6" s="1270"/>
      <c r="F6" s="1270"/>
      <c r="G6" s="1270"/>
      <c r="H6" s="1270"/>
      <c r="I6" s="1270"/>
      <c r="J6" s="1271"/>
      <c r="S6" s="613"/>
      <c r="T6" s="613"/>
      <c r="U6" s="613"/>
      <c r="V6" s="613"/>
    </row>
    <row r="7" spans="1:24" s="438" customFormat="1" ht="5.25" hidden="1" customHeight="1">
      <c r="A7" s="292"/>
      <c r="B7" s="292"/>
      <c r="E7" s="1272"/>
      <c r="F7" s="1272"/>
      <c r="G7" s="1268"/>
      <c r="H7" s="1268"/>
      <c r="I7" s="1268"/>
      <c r="J7" s="1268"/>
      <c r="S7" s="613"/>
      <c r="T7" s="613"/>
      <c r="U7" s="613"/>
      <c r="V7" s="613"/>
    </row>
    <row r="8" spans="1:24" s="438" customFormat="1" ht="5.25" hidden="1" customHeight="1">
      <c r="A8" s="292"/>
      <c r="B8" s="292"/>
      <c r="E8" s="1272"/>
      <c r="F8" s="1272"/>
      <c r="G8" s="1268"/>
      <c r="H8" s="1268"/>
      <c r="I8" s="1268"/>
      <c r="J8" s="1268"/>
      <c r="S8" s="613"/>
      <c r="T8" s="613"/>
      <c r="U8" s="613"/>
      <c r="V8" s="613"/>
    </row>
    <row r="9" spans="1:24" s="438" customFormat="1" ht="5.25" hidden="1" customHeight="1">
      <c r="A9" s="292"/>
      <c r="B9" s="292"/>
      <c r="E9" s="1272"/>
      <c r="F9" s="1272"/>
      <c r="G9" s="1268"/>
      <c r="H9" s="1268"/>
      <c r="I9" s="1268"/>
      <c r="J9" s="1268"/>
      <c r="S9" s="613"/>
      <c r="T9" s="613"/>
      <c r="U9" s="613"/>
      <c r="V9" s="613"/>
    </row>
    <row r="10" spans="1:24" s="613" customFormat="1" ht="5.25" hidden="1">
      <c r="A10" s="292"/>
      <c r="B10" s="292"/>
      <c r="E10" s="1273"/>
      <c r="F10" s="1273"/>
      <c r="G10" s="787"/>
      <c r="H10" s="434"/>
      <c r="I10" s="745"/>
      <c r="J10" s="745"/>
    </row>
    <row r="11" spans="1:24" s="152" customFormat="1" ht="18.75" customHeight="1">
      <c r="A11" s="292"/>
      <c r="B11" s="292"/>
      <c r="D11" s="145"/>
      <c r="E11" s="1274" t="s">
        <v>632</v>
      </c>
      <c r="F11" s="1274"/>
      <c r="G11" s="1200" t="s">
        <v>83</v>
      </c>
      <c r="H11" s="436"/>
      <c r="I11" s="159"/>
      <c r="J11" s="145"/>
      <c r="K11" s="146"/>
      <c r="L11" s="145"/>
      <c r="M11" s="145"/>
      <c r="N11" s="146"/>
      <c r="O11" s="146"/>
      <c r="P11" s="145"/>
      <c r="Q11" s="145"/>
      <c r="R11" s="146"/>
      <c r="S11" s="522"/>
      <c r="T11" s="521"/>
      <c r="U11" s="521"/>
      <c r="V11" s="522"/>
    </row>
    <row r="12" spans="1:24" s="438" customFormat="1" ht="18.75">
      <c r="A12" s="292"/>
      <c r="B12" s="292"/>
      <c r="E12" s="1274" t="s">
        <v>633</v>
      </c>
      <c r="F12" s="1274"/>
      <c r="G12" s="1200"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67"/>
      <c r="F13" s="1267"/>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5" t="s">
        <v>90</v>
      </c>
      <c r="E17" s="1265" t="s">
        <v>295</v>
      </c>
      <c r="F17" s="1265" t="s">
        <v>78</v>
      </c>
      <c r="G17" s="1265" t="s">
        <v>435</v>
      </c>
      <c r="H17" s="1265" t="s">
        <v>90</v>
      </c>
      <c r="I17" s="1265"/>
      <c r="J17" s="1265" t="s">
        <v>19</v>
      </c>
      <c r="K17" s="1266" t="s">
        <v>460</v>
      </c>
      <c r="L17" s="1266"/>
      <c r="M17" s="1266"/>
      <c r="N17" s="1266"/>
      <c r="O17" s="1266" t="s">
        <v>623</v>
      </c>
      <c r="P17" s="1266"/>
      <c r="Q17" s="1266"/>
      <c r="R17" s="1266"/>
      <c r="S17" s="1266" t="s">
        <v>624</v>
      </c>
      <c r="T17" s="1266"/>
      <c r="U17" s="1266"/>
      <c r="V17" s="1266"/>
      <c r="W17" s="1265" t="s">
        <v>242</v>
      </c>
    </row>
    <row r="18" spans="1:24" ht="30.75" customHeight="1">
      <c r="D18" s="1265"/>
      <c r="E18" s="1265"/>
      <c r="F18" s="1265"/>
      <c r="G18" s="1265"/>
      <c r="H18" s="1265"/>
      <c r="I18" s="1265"/>
      <c r="J18" s="1265"/>
      <c r="K18" s="109" t="s">
        <v>298</v>
      </c>
      <c r="L18" s="1265" t="s">
        <v>90</v>
      </c>
      <c r="M18" s="1265"/>
      <c r="N18" s="109" t="s">
        <v>228</v>
      </c>
      <c r="O18" s="109" t="s">
        <v>298</v>
      </c>
      <c r="P18" s="1265" t="s">
        <v>90</v>
      </c>
      <c r="Q18" s="1265"/>
      <c r="R18" s="109" t="s">
        <v>228</v>
      </c>
      <c r="S18" s="509" t="s">
        <v>298</v>
      </c>
      <c r="T18" s="1265" t="s">
        <v>90</v>
      </c>
      <c r="U18" s="1265"/>
      <c r="V18" s="509" t="s">
        <v>397</v>
      </c>
      <c r="W18" s="1265"/>
    </row>
    <row r="19" spans="1:24" s="382" customFormat="1" ht="12" customHeight="1">
      <c r="A19" s="381"/>
      <c r="B19" s="381"/>
      <c r="D19" s="39" t="s">
        <v>91</v>
      </c>
      <c r="E19" s="39" t="s">
        <v>47</v>
      </c>
      <c r="F19" s="39" t="s">
        <v>48</v>
      </c>
      <c r="G19" s="39" t="s">
        <v>49</v>
      </c>
      <c r="H19" s="1264" t="s">
        <v>66</v>
      </c>
      <c r="I19" s="1264"/>
      <c r="J19" s="39" t="s">
        <v>67</v>
      </c>
      <c r="K19" s="39" t="s">
        <v>181</v>
      </c>
      <c r="L19" s="1264" t="s">
        <v>182</v>
      </c>
      <c r="M19" s="1264"/>
      <c r="N19" s="39" t="s">
        <v>206</v>
      </c>
      <c r="O19" s="39" t="s">
        <v>207</v>
      </c>
      <c r="P19" s="1264" t="s">
        <v>208</v>
      </c>
      <c r="Q19" s="1264"/>
      <c r="R19" s="39" t="s">
        <v>209</v>
      </c>
      <c r="S19" s="494" t="s">
        <v>208</v>
      </c>
      <c r="T19" s="1264" t="s">
        <v>209</v>
      </c>
      <c r="U19" s="1264"/>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5" customFormat="1" ht="24.75" customHeight="1">
      <c r="A21" s="710">
        <v>1</v>
      </c>
      <c r="C21" s="290"/>
      <c r="D21" s="1245">
        <v>1</v>
      </c>
      <c r="E21" s="1247" t="s">
        <v>580</v>
      </c>
      <c r="F21" s="1249" t="s">
        <v>1657</v>
      </c>
      <c r="G21" s="1252" t="s">
        <v>83</v>
      </c>
      <c r="H21" s="1245"/>
      <c r="I21" s="1245">
        <v>1</v>
      </c>
      <c r="J21" s="1254" t="s">
        <v>2243</v>
      </c>
      <c r="K21" s="1257" t="s">
        <v>83</v>
      </c>
      <c r="L21" s="1258"/>
      <c r="M21" s="1258" t="s">
        <v>91</v>
      </c>
      <c r="N21" s="1260"/>
      <c r="O21" s="1257" t="s">
        <v>83</v>
      </c>
      <c r="P21" s="1258"/>
      <c r="Q21" s="1258" t="s">
        <v>91</v>
      </c>
      <c r="R21" s="1259"/>
      <c r="S21" s="1257" t="s">
        <v>83</v>
      </c>
      <c r="T21" s="1028"/>
      <c r="U21" s="1028" t="s">
        <v>91</v>
      </c>
      <c r="V21" s="1201"/>
      <c r="W21" s="288"/>
    </row>
    <row r="22" spans="1:24" s="1175" customFormat="1" ht="24.75" customHeight="1">
      <c r="A22" s="710"/>
      <c r="C22" s="709"/>
      <c r="D22" s="1245"/>
      <c r="E22" s="1247"/>
      <c r="F22" s="1250"/>
      <c r="G22" s="1252"/>
      <c r="H22" s="1245"/>
      <c r="I22" s="1245"/>
      <c r="J22" s="1255"/>
      <c r="K22" s="1257"/>
      <c r="L22" s="1258"/>
      <c r="M22" s="1258"/>
      <c r="N22" s="1260"/>
      <c r="O22" s="1257"/>
      <c r="P22" s="1258"/>
      <c r="Q22" s="1258"/>
      <c r="R22" s="1259"/>
      <c r="S22" s="1257"/>
      <c r="T22" s="1030"/>
      <c r="U22" s="706"/>
      <c r="V22" s="707"/>
      <c r="W22" s="708"/>
    </row>
    <row r="23" spans="1:24" s="1175" customFormat="1" ht="24.75" customHeight="1">
      <c r="A23" s="710"/>
      <c r="C23" s="709"/>
      <c r="D23" s="1246"/>
      <c r="E23" s="1248"/>
      <c r="F23" s="1250"/>
      <c r="G23" s="1253"/>
      <c r="H23" s="1246"/>
      <c r="I23" s="1246"/>
      <c r="J23" s="1255"/>
      <c r="K23" s="1253"/>
      <c r="L23" s="1246"/>
      <c r="M23" s="1246"/>
      <c r="N23" s="1259"/>
      <c r="O23" s="1253"/>
      <c r="P23" s="1191"/>
      <c r="Q23" s="706"/>
      <c r="R23" s="707"/>
      <c r="S23" s="703"/>
      <c r="T23" s="703"/>
      <c r="U23" s="703"/>
      <c r="V23" s="703"/>
      <c r="W23" s="708"/>
    </row>
    <row r="24" spans="1:24" s="1175" customFormat="1" ht="24.75" customHeight="1">
      <c r="A24" s="710"/>
      <c r="C24" s="709"/>
      <c r="D24" s="1246"/>
      <c r="E24" s="1248"/>
      <c r="F24" s="1250"/>
      <c r="G24" s="1253"/>
      <c r="H24" s="1246"/>
      <c r="I24" s="1246"/>
      <c r="J24" s="1256"/>
      <c r="K24" s="1253"/>
      <c r="L24" s="706"/>
      <c r="M24" s="707"/>
      <c r="N24" s="707"/>
      <c r="O24" s="707"/>
      <c r="P24" s="707"/>
      <c r="Q24" s="707"/>
      <c r="R24" s="707"/>
      <c r="S24" s="703"/>
      <c r="T24" s="703"/>
      <c r="U24" s="703"/>
      <c r="V24" s="703"/>
      <c r="W24" s="708"/>
    </row>
    <row r="25" spans="1:24" s="1175" customFormat="1" ht="24.75" customHeight="1">
      <c r="A25" s="710"/>
      <c r="C25" s="709"/>
      <c r="D25" s="1246"/>
      <c r="E25" s="1248"/>
      <c r="F25" s="1251"/>
      <c r="G25" s="1253"/>
      <c r="H25" s="706"/>
      <c r="I25" s="707"/>
      <c r="J25" s="707"/>
      <c r="K25" s="707"/>
      <c r="L25" s="707"/>
      <c r="M25" s="707"/>
      <c r="N25" s="707"/>
      <c r="O25" s="707"/>
      <c r="P25" s="707"/>
      <c r="Q25" s="707"/>
      <c r="R25" s="707"/>
      <c r="S25" s="703"/>
      <c r="T25" s="703"/>
      <c r="U25" s="703"/>
      <c r="V25" s="703"/>
      <c r="W25" s="708"/>
    </row>
    <row r="26" spans="1:24" s="1175" customFormat="1" ht="17.100000000000001" customHeight="1">
      <c r="A26" s="710">
        <v>13</v>
      </c>
      <c r="C26" s="290"/>
      <c r="D26" s="1245">
        <v>2</v>
      </c>
      <c r="E26" s="1247" t="s">
        <v>673</v>
      </c>
      <c r="F26" s="1249" t="s">
        <v>2244</v>
      </c>
      <c r="G26" s="1252" t="s">
        <v>83</v>
      </c>
      <c r="H26" s="1245"/>
      <c r="I26" s="1245">
        <v>1</v>
      </c>
      <c r="J26" s="1254" t="s">
        <v>2245</v>
      </c>
      <c r="K26" s="1257" t="s">
        <v>83</v>
      </c>
      <c r="L26" s="1258"/>
      <c r="M26" s="1258" t="s">
        <v>91</v>
      </c>
      <c r="N26" s="1260"/>
      <c r="O26" s="1257" t="s">
        <v>83</v>
      </c>
      <c r="P26" s="1258"/>
      <c r="Q26" s="1258" t="s">
        <v>91</v>
      </c>
      <c r="R26" s="1259"/>
      <c r="S26" s="1257" t="s">
        <v>83</v>
      </c>
      <c r="T26" s="1028"/>
      <c r="U26" s="1028" t="s">
        <v>91</v>
      </c>
      <c r="V26" s="1201"/>
      <c r="W26" s="288"/>
    </row>
    <row r="27" spans="1:24" s="1175" customFormat="1" ht="17.100000000000001" customHeight="1">
      <c r="A27" s="710"/>
      <c r="C27" s="709"/>
      <c r="D27" s="1245"/>
      <c r="E27" s="1247"/>
      <c r="F27" s="1250"/>
      <c r="G27" s="1252"/>
      <c r="H27" s="1245"/>
      <c r="I27" s="1245"/>
      <c r="J27" s="1255"/>
      <c r="K27" s="1257"/>
      <c r="L27" s="1258"/>
      <c r="M27" s="1258"/>
      <c r="N27" s="1260"/>
      <c r="O27" s="1257"/>
      <c r="P27" s="1258"/>
      <c r="Q27" s="1258"/>
      <c r="R27" s="1259"/>
      <c r="S27" s="1257"/>
      <c r="T27" s="1030"/>
      <c r="U27" s="706"/>
      <c r="V27" s="707"/>
      <c r="W27" s="708"/>
    </row>
    <row r="28" spans="1:24" s="1175" customFormat="1" ht="17.100000000000001" customHeight="1">
      <c r="A28" s="710"/>
      <c r="C28" s="709"/>
      <c r="D28" s="1246"/>
      <c r="E28" s="1248"/>
      <c r="F28" s="1250"/>
      <c r="G28" s="1253"/>
      <c r="H28" s="1246"/>
      <c r="I28" s="1246"/>
      <c r="J28" s="1255"/>
      <c r="K28" s="1253"/>
      <c r="L28" s="1246"/>
      <c r="M28" s="1246"/>
      <c r="N28" s="1259"/>
      <c r="O28" s="1253"/>
      <c r="P28" s="1191"/>
      <c r="Q28" s="706"/>
      <c r="R28" s="707"/>
      <c r="S28" s="703"/>
      <c r="T28" s="703"/>
      <c r="U28" s="703"/>
      <c r="V28" s="703"/>
      <c r="W28" s="708"/>
    </row>
    <row r="29" spans="1:24" s="1175" customFormat="1" ht="15" customHeight="1">
      <c r="A29" s="710"/>
      <c r="C29" s="709"/>
      <c r="D29" s="1246"/>
      <c r="E29" s="1248"/>
      <c r="F29" s="1250"/>
      <c r="G29" s="1253"/>
      <c r="H29" s="1246"/>
      <c r="I29" s="1246"/>
      <c r="J29" s="1256"/>
      <c r="K29" s="1253"/>
      <c r="L29" s="706"/>
      <c r="M29" s="707"/>
      <c r="N29" s="707"/>
      <c r="O29" s="707"/>
      <c r="P29" s="707"/>
      <c r="Q29" s="707"/>
      <c r="R29" s="707"/>
      <c r="S29" s="703"/>
      <c r="T29" s="703"/>
      <c r="U29" s="703"/>
      <c r="V29" s="703"/>
      <c r="W29" s="708"/>
    </row>
    <row r="30" spans="1:24" s="1175" customFormat="1" ht="15" customHeight="1">
      <c r="A30" s="710"/>
      <c r="C30" s="709"/>
      <c r="D30" s="1246"/>
      <c r="E30" s="1248"/>
      <c r="F30" s="1251"/>
      <c r="G30" s="1253"/>
      <c r="H30" s="706"/>
      <c r="I30" s="707"/>
      <c r="J30" s="707"/>
      <c r="K30" s="707"/>
      <c r="L30" s="707"/>
      <c r="M30" s="707"/>
      <c r="N30" s="707"/>
      <c r="O30" s="707"/>
      <c r="P30" s="707"/>
      <c r="Q30" s="707"/>
      <c r="R30" s="707"/>
      <c r="S30" s="703"/>
      <c r="T30" s="703"/>
      <c r="U30" s="703"/>
      <c r="V30" s="703"/>
      <c r="W30" s="708"/>
    </row>
    <row r="31" spans="1:24" s="1175" customFormat="1" ht="17.100000000000001" customHeight="1">
      <c r="A31" s="710">
        <v>4</v>
      </c>
      <c r="C31" s="290"/>
      <c r="D31" s="1245">
        <v>3</v>
      </c>
      <c r="E31" s="1247" t="s">
        <v>581</v>
      </c>
      <c r="F31" s="1249" t="s">
        <v>2246</v>
      </c>
      <c r="G31" s="1252" t="s">
        <v>83</v>
      </c>
      <c r="H31" s="1245"/>
      <c r="I31" s="1245">
        <v>1</v>
      </c>
      <c r="J31" s="1254" t="s">
        <v>630</v>
      </c>
      <c r="K31" s="1257" t="s">
        <v>83</v>
      </c>
      <c r="L31" s="1258"/>
      <c r="M31" s="1258" t="s">
        <v>91</v>
      </c>
      <c r="N31" s="1260"/>
      <c r="O31" s="1257" t="s">
        <v>83</v>
      </c>
      <c r="P31" s="1258"/>
      <c r="Q31" s="1258" t="s">
        <v>91</v>
      </c>
      <c r="R31" s="1259"/>
      <c r="S31" s="1257" t="s">
        <v>83</v>
      </c>
      <c r="T31" s="1028"/>
      <c r="U31" s="1028" t="s">
        <v>91</v>
      </c>
      <c r="V31" s="1201"/>
      <c r="W31" s="288"/>
    </row>
    <row r="32" spans="1:24" s="1175" customFormat="1" ht="17.100000000000001" customHeight="1">
      <c r="A32" s="710"/>
      <c r="C32" s="709"/>
      <c r="D32" s="1245"/>
      <c r="E32" s="1247"/>
      <c r="F32" s="1250"/>
      <c r="G32" s="1252"/>
      <c r="H32" s="1245"/>
      <c r="I32" s="1245"/>
      <c r="J32" s="1255"/>
      <c r="K32" s="1257"/>
      <c r="L32" s="1258"/>
      <c r="M32" s="1258"/>
      <c r="N32" s="1260"/>
      <c r="O32" s="1257"/>
      <c r="P32" s="1258"/>
      <c r="Q32" s="1258"/>
      <c r="R32" s="1259"/>
      <c r="S32" s="1257"/>
      <c r="T32" s="1030"/>
      <c r="U32" s="706"/>
      <c r="V32" s="707"/>
      <c r="W32" s="708"/>
    </row>
    <row r="33" spans="1:23" s="1175" customFormat="1" ht="17.100000000000001" customHeight="1">
      <c r="A33" s="710"/>
      <c r="C33" s="709"/>
      <c r="D33" s="1246"/>
      <c r="E33" s="1248"/>
      <c r="F33" s="1250"/>
      <c r="G33" s="1253"/>
      <c r="H33" s="1246"/>
      <c r="I33" s="1246"/>
      <c r="J33" s="1255"/>
      <c r="K33" s="1253"/>
      <c r="L33" s="1246"/>
      <c r="M33" s="1246"/>
      <c r="N33" s="1259"/>
      <c r="O33" s="1253"/>
      <c r="P33" s="1191"/>
      <c r="Q33" s="706"/>
      <c r="R33" s="707"/>
      <c r="S33" s="703"/>
      <c r="T33" s="703"/>
      <c r="U33" s="703"/>
      <c r="V33" s="703"/>
      <c r="W33" s="708"/>
    </row>
    <row r="34" spans="1:23" s="1175" customFormat="1" ht="15" customHeight="1">
      <c r="A34" s="710"/>
      <c r="C34" s="709"/>
      <c r="D34" s="1246"/>
      <c r="E34" s="1248"/>
      <c r="F34" s="1250"/>
      <c r="G34" s="1253"/>
      <c r="H34" s="1246"/>
      <c r="I34" s="1246"/>
      <c r="J34" s="1256"/>
      <c r="K34" s="1253"/>
      <c r="L34" s="706"/>
      <c r="M34" s="707"/>
      <c r="N34" s="707"/>
      <c r="O34" s="707"/>
      <c r="P34" s="707"/>
      <c r="Q34" s="707"/>
      <c r="R34" s="707"/>
      <c r="S34" s="703"/>
      <c r="T34" s="703"/>
      <c r="U34" s="703"/>
      <c r="V34" s="703"/>
      <c r="W34" s="708"/>
    </row>
    <row r="35" spans="1:23" s="1175" customFormat="1" ht="15" customHeight="1">
      <c r="A35" s="710"/>
      <c r="C35" s="709"/>
      <c r="D35" s="1246"/>
      <c r="E35" s="1248"/>
      <c r="F35" s="1251"/>
      <c r="G35" s="1253"/>
      <c r="H35" s="706"/>
      <c r="I35" s="707"/>
      <c r="J35" s="707"/>
      <c r="K35" s="707"/>
      <c r="L35" s="707"/>
      <c r="M35" s="707"/>
      <c r="N35" s="707"/>
      <c r="O35" s="707"/>
      <c r="P35" s="707"/>
      <c r="Q35" s="707"/>
      <c r="R35" s="707"/>
      <c r="S35" s="703"/>
      <c r="T35" s="703"/>
      <c r="U35" s="703"/>
      <c r="V35" s="703"/>
      <c r="W35" s="708"/>
    </row>
    <row r="36" spans="1:23" s="1175" customFormat="1" ht="17.100000000000001" customHeight="1">
      <c r="A36" s="710">
        <v>5</v>
      </c>
      <c r="C36" s="290"/>
      <c r="D36" s="1245">
        <v>4</v>
      </c>
      <c r="E36" s="1247" t="s">
        <v>582</v>
      </c>
      <c r="F36" s="1249" t="s">
        <v>2247</v>
      </c>
      <c r="G36" s="1252" t="s">
        <v>83</v>
      </c>
      <c r="H36" s="1245"/>
      <c r="I36" s="1245">
        <v>1</v>
      </c>
      <c r="J36" s="1254" t="s">
        <v>2248</v>
      </c>
      <c r="K36" s="1257" t="s">
        <v>83</v>
      </c>
      <c r="L36" s="1258"/>
      <c r="M36" s="1258" t="s">
        <v>91</v>
      </c>
      <c r="N36" s="1260"/>
      <c r="O36" s="1257" t="s">
        <v>83</v>
      </c>
      <c r="P36" s="1258"/>
      <c r="Q36" s="1258" t="s">
        <v>91</v>
      </c>
      <c r="R36" s="1259"/>
      <c r="S36" s="1257" t="s">
        <v>83</v>
      </c>
      <c r="T36" s="1028"/>
      <c r="U36" s="1028" t="s">
        <v>91</v>
      </c>
      <c r="V36" s="1201"/>
      <c r="W36" s="288"/>
    </row>
    <row r="37" spans="1:23" s="1175" customFormat="1" ht="17.100000000000001" customHeight="1">
      <c r="A37" s="710"/>
      <c r="C37" s="709"/>
      <c r="D37" s="1245"/>
      <c r="E37" s="1247"/>
      <c r="F37" s="1250"/>
      <c r="G37" s="1252"/>
      <c r="H37" s="1245"/>
      <c r="I37" s="1245"/>
      <c r="J37" s="1255"/>
      <c r="K37" s="1257"/>
      <c r="L37" s="1258"/>
      <c r="M37" s="1258"/>
      <c r="N37" s="1260"/>
      <c r="O37" s="1257"/>
      <c r="P37" s="1258"/>
      <c r="Q37" s="1258"/>
      <c r="R37" s="1259"/>
      <c r="S37" s="1257"/>
      <c r="T37" s="1030"/>
      <c r="U37" s="706"/>
      <c r="V37" s="707"/>
      <c r="W37" s="708"/>
    </row>
    <row r="38" spans="1:23" s="1175" customFormat="1" ht="17.100000000000001" customHeight="1">
      <c r="A38" s="710"/>
      <c r="C38" s="709"/>
      <c r="D38" s="1246"/>
      <c r="E38" s="1248"/>
      <c r="F38" s="1250"/>
      <c r="G38" s="1253"/>
      <c r="H38" s="1246"/>
      <c r="I38" s="1246"/>
      <c r="J38" s="1255"/>
      <c r="K38" s="1253"/>
      <c r="L38" s="1246"/>
      <c r="M38" s="1246"/>
      <c r="N38" s="1259"/>
      <c r="O38" s="1253"/>
      <c r="P38" s="1191"/>
      <c r="Q38" s="706"/>
      <c r="R38" s="707"/>
      <c r="S38" s="703"/>
      <c r="T38" s="703"/>
      <c r="U38" s="703"/>
      <c r="V38" s="703"/>
      <c r="W38" s="708"/>
    </row>
    <row r="39" spans="1:23" s="1175" customFormat="1" ht="15" customHeight="1">
      <c r="A39" s="710"/>
      <c r="C39" s="709"/>
      <c r="D39" s="1246"/>
      <c r="E39" s="1248"/>
      <c r="F39" s="1250"/>
      <c r="G39" s="1253"/>
      <c r="H39" s="1246"/>
      <c r="I39" s="1246"/>
      <c r="J39" s="1256"/>
      <c r="K39" s="1253"/>
      <c r="L39" s="706"/>
      <c r="M39" s="707"/>
      <c r="N39" s="707"/>
      <c r="O39" s="707"/>
      <c r="P39" s="707"/>
      <c r="Q39" s="707"/>
      <c r="R39" s="707"/>
      <c r="S39" s="703"/>
      <c r="T39" s="703"/>
      <c r="U39" s="703"/>
      <c r="V39" s="703"/>
      <c r="W39" s="708"/>
    </row>
    <row r="40" spans="1:23" s="1175" customFormat="1" ht="15" customHeight="1">
      <c r="A40" s="710"/>
      <c r="C40" s="709"/>
      <c r="D40" s="1246"/>
      <c r="E40" s="1248"/>
      <c r="F40" s="1251"/>
      <c r="G40" s="1253"/>
      <c r="H40" s="706"/>
      <c r="I40" s="707"/>
      <c r="J40" s="707"/>
      <c r="K40" s="707"/>
      <c r="L40" s="707"/>
      <c r="M40" s="707"/>
      <c r="N40" s="707"/>
      <c r="O40" s="707"/>
      <c r="P40" s="707"/>
      <c r="Q40" s="707"/>
      <c r="R40" s="707"/>
      <c r="S40" s="703"/>
      <c r="T40" s="703"/>
      <c r="U40" s="703"/>
      <c r="V40" s="703"/>
      <c r="W40" s="708"/>
    </row>
    <row r="41" spans="1:23" ht="17.100000000000001" customHeight="1">
      <c r="D41" s="111"/>
      <c r="E41" s="112"/>
      <c r="F41" s="112"/>
      <c r="G41" s="112"/>
      <c r="H41" s="112"/>
      <c r="I41" s="112"/>
      <c r="J41" s="112"/>
      <c r="K41" s="112"/>
      <c r="L41" s="112"/>
      <c r="M41" s="112"/>
      <c r="N41" s="112"/>
      <c r="O41" s="112"/>
      <c r="P41" s="112"/>
      <c r="Q41" s="112"/>
      <c r="R41" s="112"/>
      <c r="S41" s="510"/>
      <c r="T41" s="510"/>
      <c r="U41" s="510"/>
      <c r="V41" s="510"/>
      <c r="W41" s="113"/>
    </row>
    <row r="42" spans="1:23" ht="3" customHeight="1"/>
    <row r="43" spans="1:23" ht="11.25" hidden="1" customHeight="1"/>
    <row r="44" spans="1:23" ht="0.95" customHeight="1"/>
    <row r="45" spans="1:23" ht="23.25" customHeight="1"/>
    <row r="46" spans="1:23" ht="3" customHeight="1"/>
    <row r="47" spans="1:23" ht="17.100000000000001" customHeight="1">
      <c r="E47" s="1261" t="s">
        <v>642</v>
      </c>
      <c r="F47" s="1261"/>
      <c r="G47" s="1261"/>
      <c r="H47" s="1261"/>
      <c r="I47" s="1261"/>
      <c r="J47" s="1261"/>
      <c r="K47" s="1261"/>
      <c r="L47" s="1261"/>
      <c r="M47" s="1261"/>
      <c r="N47" s="1261"/>
      <c r="O47" s="1261"/>
      <c r="P47" s="1261"/>
      <c r="Q47" s="1261"/>
      <c r="R47" s="1261"/>
      <c r="S47" s="1261"/>
      <c r="T47" s="1261"/>
      <c r="U47" s="1261"/>
      <c r="V47" s="1261"/>
      <c r="W47" s="1261"/>
    </row>
    <row r="48" spans="1:23" ht="36.950000000000003" customHeight="1">
      <c r="E48" s="1262" t="s">
        <v>644</v>
      </c>
      <c r="F48" s="1263"/>
      <c r="G48" s="1263"/>
      <c r="H48" s="1263"/>
      <c r="I48" s="1263"/>
      <c r="J48" s="1263"/>
      <c r="K48" s="1263"/>
      <c r="L48" s="1263"/>
      <c r="M48" s="1263"/>
      <c r="N48" s="1263"/>
      <c r="O48" s="1263"/>
      <c r="P48" s="1263"/>
      <c r="Q48" s="1263"/>
      <c r="R48" s="1263"/>
      <c r="S48" s="1263"/>
      <c r="T48" s="1263"/>
      <c r="U48" s="1263"/>
      <c r="V48" s="1263"/>
      <c r="W48" s="1263"/>
    </row>
    <row r="49" spans="5:23" ht="17.100000000000001" customHeight="1">
      <c r="E49" s="1262" t="s">
        <v>645</v>
      </c>
      <c r="F49" s="1263"/>
      <c r="G49" s="1263"/>
      <c r="H49" s="1263"/>
      <c r="I49" s="1263"/>
      <c r="J49" s="1263"/>
      <c r="K49" s="1263"/>
      <c r="L49" s="1263"/>
      <c r="M49" s="1263"/>
      <c r="N49" s="1263"/>
      <c r="O49" s="1263"/>
      <c r="P49" s="1263"/>
      <c r="Q49" s="1263"/>
      <c r="R49" s="1263"/>
      <c r="S49" s="1263"/>
      <c r="T49" s="1263"/>
      <c r="U49" s="1263"/>
      <c r="V49" s="1263"/>
      <c r="W49" s="1263"/>
    </row>
    <row r="50" spans="5:23" ht="27" customHeight="1">
      <c r="E50" s="1262" t="s">
        <v>646</v>
      </c>
      <c r="F50" s="1263"/>
      <c r="G50" s="1263"/>
      <c r="H50" s="1263"/>
      <c r="I50" s="1263"/>
      <c r="J50" s="1263"/>
      <c r="K50" s="1263"/>
      <c r="L50" s="1263"/>
      <c r="M50" s="1263"/>
      <c r="N50" s="1263"/>
      <c r="O50" s="1263"/>
      <c r="P50" s="1263"/>
      <c r="Q50" s="1263"/>
      <c r="R50" s="1263"/>
      <c r="S50" s="1263"/>
      <c r="T50" s="1263"/>
      <c r="U50" s="1263"/>
      <c r="V50" s="1263"/>
      <c r="W50" s="1263"/>
    </row>
    <row r="51" spans="5:23" ht="17.100000000000001" customHeight="1">
      <c r="E51" s="1262" t="s">
        <v>647</v>
      </c>
      <c r="F51" s="1263"/>
      <c r="G51" s="1263"/>
      <c r="H51" s="1263"/>
      <c r="I51" s="1263"/>
      <c r="J51" s="1263"/>
      <c r="K51" s="1263"/>
      <c r="L51" s="1263"/>
      <c r="M51" s="1263"/>
      <c r="N51" s="1263"/>
      <c r="O51" s="1263"/>
      <c r="P51" s="1263"/>
      <c r="Q51" s="1263"/>
      <c r="R51" s="1263"/>
      <c r="S51" s="1263"/>
      <c r="T51" s="1263"/>
      <c r="U51" s="1263"/>
      <c r="V51" s="1263"/>
      <c r="W51" s="1263"/>
    </row>
    <row r="52" spans="5:23" ht="15" customHeight="1">
      <c r="E52" s="744"/>
      <c r="F52" s="210"/>
      <c r="G52" s="210"/>
      <c r="H52" s="210"/>
      <c r="I52" s="210"/>
      <c r="J52" s="210"/>
      <c r="K52" s="210"/>
      <c r="L52" s="210"/>
      <c r="M52" s="210"/>
      <c r="N52" s="210"/>
      <c r="O52" s="210"/>
      <c r="P52" s="210"/>
      <c r="Q52" s="210"/>
      <c r="R52" s="210"/>
      <c r="S52" s="210"/>
      <c r="T52" s="210"/>
      <c r="U52" s="210"/>
      <c r="V52" s="210"/>
      <c r="W52" s="210"/>
    </row>
    <row r="53" spans="5:23" ht="15" customHeight="1">
      <c r="E53" s="1261" t="s">
        <v>643</v>
      </c>
      <c r="F53" s="1261"/>
      <c r="G53" s="1261"/>
      <c r="H53" s="1261"/>
      <c r="I53" s="1261"/>
      <c r="J53" s="1261"/>
      <c r="K53" s="1261"/>
      <c r="L53" s="1261"/>
      <c r="M53" s="1261"/>
      <c r="N53" s="1261"/>
      <c r="O53" s="1261"/>
      <c r="P53" s="1261"/>
      <c r="Q53" s="1261"/>
      <c r="R53" s="1261"/>
      <c r="S53" s="1261"/>
      <c r="T53" s="1261"/>
      <c r="U53" s="1261"/>
      <c r="V53" s="1261"/>
      <c r="W53" s="1261"/>
    </row>
    <row r="54" spans="5:23" ht="17.100000000000001" customHeight="1">
      <c r="E54" s="1262" t="s">
        <v>648</v>
      </c>
      <c r="F54" s="1263"/>
      <c r="G54" s="1263"/>
      <c r="H54" s="1263"/>
      <c r="I54" s="1263"/>
      <c r="J54" s="1263"/>
      <c r="K54" s="1263"/>
      <c r="L54" s="1263"/>
      <c r="M54" s="1263"/>
      <c r="N54" s="1263"/>
      <c r="O54" s="1263"/>
      <c r="P54" s="1263"/>
      <c r="Q54" s="1263"/>
      <c r="R54" s="1263"/>
      <c r="S54" s="1263"/>
      <c r="T54" s="1263"/>
      <c r="U54" s="1263"/>
      <c r="V54" s="1263"/>
      <c r="W54" s="1263"/>
    </row>
    <row r="55" spans="5:23" ht="17.100000000000001" customHeight="1">
      <c r="E55" s="1262" t="s">
        <v>649</v>
      </c>
      <c r="F55" s="1263"/>
      <c r="G55" s="1263"/>
      <c r="H55" s="1263"/>
      <c r="I55" s="1263"/>
      <c r="J55" s="1263"/>
      <c r="K55" s="1263"/>
      <c r="L55" s="1263"/>
      <c r="M55" s="1263"/>
      <c r="N55" s="1263"/>
      <c r="O55" s="1263"/>
      <c r="P55" s="1263"/>
      <c r="Q55" s="1263"/>
      <c r="R55" s="1263"/>
      <c r="S55" s="1263"/>
      <c r="T55" s="1263"/>
      <c r="U55" s="1263"/>
      <c r="V55" s="1263"/>
      <c r="W55" s="1263"/>
    </row>
  </sheetData>
  <sheetProtection password="FA9C" sheet="1" objects="1" scenarios="1" formatColumns="0" formatRows="0"/>
  <dataConsolidate leftLabels="1"/>
  <mergeCells count="101">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51:W51"/>
    <mergeCell ref="P19:Q19"/>
    <mergeCell ref="W17:W18"/>
    <mergeCell ref="O17:R17"/>
    <mergeCell ref="K17:N17"/>
    <mergeCell ref="T19:U19"/>
    <mergeCell ref="S17:V17"/>
    <mergeCell ref="T18:U18"/>
    <mergeCell ref="L18:M18"/>
    <mergeCell ref="P18:Q18"/>
    <mergeCell ref="I21:I24"/>
    <mergeCell ref="J21:J24"/>
    <mergeCell ref="G21:G25"/>
    <mergeCell ref="H21:H24"/>
    <mergeCell ref="N36:N38"/>
    <mergeCell ref="O36:O38"/>
    <mergeCell ref="E54:W54"/>
    <mergeCell ref="E55:W55"/>
    <mergeCell ref="E47:W47"/>
    <mergeCell ref="E48:W48"/>
    <mergeCell ref="E49:W49"/>
    <mergeCell ref="E50:W50"/>
    <mergeCell ref="P21:P22"/>
    <mergeCell ref="Q21:Q22"/>
    <mergeCell ref="R21:R22"/>
    <mergeCell ref="S21:S22"/>
    <mergeCell ref="M26:M28"/>
    <mergeCell ref="N26:N28"/>
    <mergeCell ref="O26:O28"/>
    <mergeCell ref="K21:K24"/>
    <mergeCell ref="L21:L23"/>
    <mergeCell ref="M21:M23"/>
    <mergeCell ref="N21:N23"/>
    <mergeCell ref="O21:O23"/>
    <mergeCell ref="P36:P37"/>
    <mergeCell ref="Q36:Q37"/>
    <mergeCell ref="R36:R37"/>
    <mergeCell ref="S36:S37"/>
    <mergeCell ref="M36:M38"/>
    <mergeCell ref="E26:E30"/>
    <mergeCell ref="F26:F30"/>
    <mergeCell ref="G26:G30"/>
    <mergeCell ref="H26:H29"/>
    <mergeCell ref="I26:I29"/>
    <mergeCell ref="J26:J29"/>
    <mergeCell ref="K26:K29"/>
    <mergeCell ref="L26:L28"/>
    <mergeCell ref="E53:W53"/>
    <mergeCell ref="D21:D25"/>
    <mergeCell ref="E21:E25"/>
    <mergeCell ref="F21:F25"/>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31:P32"/>
    <mergeCell ref="Q31:Q32"/>
    <mergeCell ref="R31:R32"/>
    <mergeCell ref="S31:S32"/>
    <mergeCell ref="D26:D30"/>
    <mergeCell ref="D36:D40"/>
    <mergeCell ref="E36:E40"/>
    <mergeCell ref="F36:F40"/>
    <mergeCell ref="G36:G40"/>
    <mergeCell ref="H36:H39"/>
    <mergeCell ref="I36:I39"/>
    <mergeCell ref="J36:J39"/>
    <mergeCell ref="K36:K39"/>
    <mergeCell ref="L36:L3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G36:G37 K36:K37 O36:O37 S36:S3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N36:N38">
      <formula1>DESCRIPTION_TERRITORY</formula1>
    </dataValidation>
    <dataValidation allowBlank="1" showInputMessage="1" showErrorMessage="1" prompt="Выберите виды деятельности, выполнив двойной щелчок левой кнопки мыши по ячейке." sqref="F31 F21 F26 F36"/>
    <dataValidation type="textLength" operator="lessThanOrEqual" allowBlank="1" showInputMessage="1" showErrorMessage="1" errorTitle="Ошибка" error="Допускается ввод не более 900 символов!" sqref="V36:W36 R21:R22 V21:W21 R36:R37 R26:R27 V26:W26 V31:W31 R31:R32 J36 J26 J21">
      <formula1>900</formula1>
    </dataValidation>
    <dataValidation type="list" showInputMessage="1" showErrorMessage="1" errorTitle="Ошибка" error="Выберите значение из списка" sqref="J3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6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1654</v>
      </c>
      <c r="B1" s="5" t="s">
        <v>1670</v>
      </c>
      <c r="C1" s="5" t="s">
        <v>1671</v>
      </c>
      <c r="D1" s="5" t="s">
        <v>1672</v>
      </c>
      <c r="E1" s="5" t="s">
        <v>1673</v>
      </c>
      <c r="F1" s="5" t="s">
        <v>1674</v>
      </c>
      <c r="G1" s="5" t="s">
        <v>1675</v>
      </c>
      <c r="H1" s="5" t="s">
        <v>1676</v>
      </c>
      <c r="I1" s="5" t="s">
        <v>1677</v>
      </c>
    </row>
    <row r="2" spans="1:10">
      <c r="A2" s="5">
        <v>1</v>
      </c>
      <c r="B2" s="5" t="s">
        <v>1678</v>
      </c>
      <c r="C2" s="5" t="s">
        <v>148</v>
      </c>
      <c r="D2" s="5" t="s">
        <v>1679</v>
      </c>
      <c r="E2" s="5" t="s">
        <v>1680</v>
      </c>
      <c r="F2" s="5" t="s">
        <v>1681</v>
      </c>
      <c r="G2" s="5" t="s">
        <v>1682</v>
      </c>
      <c r="J2" s="5" t="s">
        <v>2233</v>
      </c>
    </row>
    <row r="3" spans="1:10">
      <c r="A3" s="5">
        <v>2</v>
      </c>
      <c r="B3" s="5" t="s">
        <v>1678</v>
      </c>
      <c r="C3" s="5" t="s">
        <v>148</v>
      </c>
      <c r="D3" s="5" t="s">
        <v>1683</v>
      </c>
      <c r="E3" s="5" t="s">
        <v>1684</v>
      </c>
      <c r="F3" s="5" t="s">
        <v>1685</v>
      </c>
      <c r="G3" s="5" t="s">
        <v>1686</v>
      </c>
      <c r="J3" s="5" t="s">
        <v>2233</v>
      </c>
    </row>
    <row r="4" spans="1:10">
      <c r="A4" s="5">
        <v>3</v>
      </c>
      <c r="B4" s="5" t="s">
        <v>1678</v>
      </c>
      <c r="C4" s="5" t="s">
        <v>148</v>
      </c>
      <c r="D4" s="5" t="s">
        <v>1687</v>
      </c>
      <c r="E4" s="5" t="s">
        <v>1688</v>
      </c>
      <c r="F4" s="5" t="s">
        <v>1689</v>
      </c>
      <c r="G4" s="5" t="s">
        <v>1690</v>
      </c>
      <c r="J4" s="5" t="s">
        <v>2233</v>
      </c>
    </row>
    <row r="5" spans="1:10">
      <c r="A5" s="5">
        <v>4</v>
      </c>
      <c r="B5" s="5" t="s">
        <v>1678</v>
      </c>
      <c r="C5" s="5" t="s">
        <v>148</v>
      </c>
      <c r="D5" s="5" t="s">
        <v>1691</v>
      </c>
      <c r="E5" s="5" t="s">
        <v>1692</v>
      </c>
      <c r="F5" s="5" t="s">
        <v>1693</v>
      </c>
      <c r="G5" s="5" t="s">
        <v>1694</v>
      </c>
      <c r="J5" s="5" t="s">
        <v>2233</v>
      </c>
    </row>
    <row r="6" spans="1:10">
      <c r="A6" s="5">
        <v>5</v>
      </c>
      <c r="B6" s="5" t="s">
        <v>1678</v>
      </c>
      <c r="C6" s="5" t="s">
        <v>148</v>
      </c>
      <c r="D6" s="5" t="s">
        <v>1695</v>
      </c>
      <c r="E6" s="5" t="s">
        <v>1696</v>
      </c>
      <c r="F6" s="5" t="s">
        <v>1697</v>
      </c>
      <c r="G6" s="5" t="s">
        <v>1698</v>
      </c>
      <c r="H6" s="5" t="s">
        <v>1699</v>
      </c>
      <c r="J6" s="5" t="s">
        <v>2233</v>
      </c>
    </row>
    <row r="7" spans="1:10">
      <c r="A7" s="5">
        <v>6</v>
      </c>
      <c r="B7" s="5" t="s">
        <v>1678</v>
      </c>
      <c r="C7" s="5" t="s">
        <v>148</v>
      </c>
      <c r="D7" s="5" t="s">
        <v>1700</v>
      </c>
      <c r="E7" s="5" t="s">
        <v>1701</v>
      </c>
      <c r="F7" s="5" t="s">
        <v>1702</v>
      </c>
      <c r="G7" s="5" t="s">
        <v>1703</v>
      </c>
      <c r="H7" s="5" t="s">
        <v>1704</v>
      </c>
      <c r="J7" s="5" t="s">
        <v>2233</v>
      </c>
    </row>
    <row r="8" spans="1:10">
      <c r="A8" s="5">
        <v>7</v>
      </c>
      <c r="B8" s="5" t="s">
        <v>1678</v>
      </c>
      <c r="C8" s="5" t="s">
        <v>148</v>
      </c>
      <c r="D8" s="5" t="s">
        <v>1705</v>
      </c>
      <c r="E8" s="5" t="s">
        <v>1706</v>
      </c>
      <c r="F8" s="5" t="s">
        <v>1707</v>
      </c>
      <c r="G8" s="5" t="s">
        <v>1708</v>
      </c>
      <c r="J8" s="5" t="s">
        <v>2233</v>
      </c>
    </row>
    <row r="9" spans="1:10">
      <c r="A9" s="5">
        <v>8</v>
      </c>
      <c r="B9" s="5" t="s">
        <v>1678</v>
      </c>
      <c r="C9" s="5" t="s">
        <v>148</v>
      </c>
      <c r="D9" s="5" t="s">
        <v>1709</v>
      </c>
      <c r="E9" s="5" t="s">
        <v>1710</v>
      </c>
      <c r="F9" s="5" t="s">
        <v>1711</v>
      </c>
      <c r="G9" s="5" t="s">
        <v>1712</v>
      </c>
      <c r="J9" s="5" t="s">
        <v>2233</v>
      </c>
    </row>
    <row r="10" spans="1:10">
      <c r="A10" s="5">
        <v>9</v>
      </c>
      <c r="B10" s="5" t="s">
        <v>1678</v>
      </c>
      <c r="C10" s="5" t="s">
        <v>148</v>
      </c>
      <c r="D10" s="5" t="s">
        <v>1713</v>
      </c>
      <c r="E10" s="5" t="s">
        <v>1714</v>
      </c>
      <c r="F10" s="5" t="s">
        <v>1715</v>
      </c>
      <c r="G10" s="5" t="s">
        <v>1716</v>
      </c>
      <c r="J10" s="5" t="s">
        <v>2233</v>
      </c>
    </row>
    <row r="11" spans="1:10">
      <c r="A11" s="5">
        <v>10</v>
      </c>
      <c r="B11" s="5" t="s">
        <v>1678</v>
      </c>
      <c r="C11" s="5" t="s">
        <v>148</v>
      </c>
      <c r="D11" s="5" t="s">
        <v>1717</v>
      </c>
      <c r="E11" s="5" t="s">
        <v>1718</v>
      </c>
      <c r="F11" s="5" t="s">
        <v>1719</v>
      </c>
      <c r="G11" s="5" t="s">
        <v>1720</v>
      </c>
      <c r="H11" s="5" t="s">
        <v>1721</v>
      </c>
      <c r="J11" s="5" t="s">
        <v>2233</v>
      </c>
    </row>
    <row r="12" spans="1:10">
      <c r="A12" s="5">
        <v>11</v>
      </c>
      <c r="B12" s="5" t="s">
        <v>1678</v>
      </c>
      <c r="C12" s="5" t="s">
        <v>148</v>
      </c>
      <c r="D12" s="5" t="s">
        <v>1770</v>
      </c>
      <c r="E12" s="5" t="s">
        <v>2269</v>
      </c>
      <c r="F12" s="5" t="s">
        <v>1771</v>
      </c>
      <c r="G12" s="5" t="s">
        <v>1756</v>
      </c>
      <c r="J12" s="5" t="s">
        <v>2233</v>
      </c>
    </row>
    <row r="13" spans="1:10">
      <c r="A13" s="5">
        <v>12</v>
      </c>
      <c r="B13" s="5" t="s">
        <v>1678</v>
      </c>
      <c r="C13" s="5" t="s">
        <v>148</v>
      </c>
      <c r="D13" s="5" t="s">
        <v>1722</v>
      </c>
      <c r="E13" s="5" t="s">
        <v>1723</v>
      </c>
      <c r="F13" s="5" t="s">
        <v>1724</v>
      </c>
      <c r="G13" s="5" t="s">
        <v>1725</v>
      </c>
      <c r="J13" s="5" t="s">
        <v>2233</v>
      </c>
    </row>
    <row r="14" spans="1:10">
      <c r="A14" s="5">
        <v>13</v>
      </c>
      <c r="B14" s="5" t="s">
        <v>1678</v>
      </c>
      <c r="C14" s="5" t="s">
        <v>148</v>
      </c>
      <c r="D14" s="5" t="s">
        <v>1726</v>
      </c>
      <c r="E14" s="5" t="s">
        <v>1727</v>
      </c>
      <c r="F14" s="5" t="s">
        <v>1728</v>
      </c>
      <c r="G14" s="5" t="s">
        <v>1729</v>
      </c>
      <c r="J14" s="5" t="s">
        <v>2233</v>
      </c>
    </row>
    <row r="15" spans="1:10">
      <c r="A15" s="5">
        <v>14</v>
      </c>
      <c r="B15" s="5" t="s">
        <v>1678</v>
      </c>
      <c r="C15" s="5" t="s">
        <v>148</v>
      </c>
      <c r="D15" s="5" t="s">
        <v>1730</v>
      </c>
      <c r="E15" s="5" t="s">
        <v>1731</v>
      </c>
      <c r="F15" s="5" t="s">
        <v>1732</v>
      </c>
      <c r="G15" s="5" t="s">
        <v>1733</v>
      </c>
      <c r="J15" s="5" t="s">
        <v>2233</v>
      </c>
    </row>
    <row r="16" spans="1:10">
      <c r="A16" s="5">
        <v>15</v>
      </c>
      <c r="B16" s="5" t="s">
        <v>1678</v>
      </c>
      <c r="C16" s="5" t="s">
        <v>148</v>
      </c>
      <c r="D16" s="5" t="s">
        <v>1734</v>
      </c>
      <c r="E16" s="5" t="s">
        <v>1735</v>
      </c>
      <c r="F16" s="5" t="s">
        <v>1736</v>
      </c>
      <c r="G16" s="5" t="s">
        <v>1737</v>
      </c>
      <c r="H16" s="5" t="s">
        <v>1738</v>
      </c>
      <c r="J16" s="5" t="s">
        <v>2233</v>
      </c>
    </row>
    <row r="17" spans="1:10">
      <c r="A17" s="5">
        <v>16</v>
      </c>
      <c r="B17" s="5" t="s">
        <v>1678</v>
      </c>
      <c r="C17" s="5" t="s">
        <v>148</v>
      </c>
      <c r="D17" s="5" t="s">
        <v>1957</v>
      </c>
      <c r="E17" s="5" t="s">
        <v>2270</v>
      </c>
      <c r="F17" s="5" t="s">
        <v>1958</v>
      </c>
      <c r="G17" s="5" t="s">
        <v>1959</v>
      </c>
      <c r="J17" s="5" t="s">
        <v>2233</v>
      </c>
    </row>
    <row r="18" spans="1:10">
      <c r="A18" s="5">
        <v>17</v>
      </c>
      <c r="B18" s="5" t="s">
        <v>1678</v>
      </c>
      <c r="C18" s="5" t="s">
        <v>148</v>
      </c>
      <c r="D18" s="5" t="s">
        <v>1739</v>
      </c>
      <c r="E18" s="5" t="s">
        <v>1740</v>
      </c>
      <c r="F18" s="5" t="s">
        <v>1736</v>
      </c>
      <c r="G18" s="5" t="s">
        <v>1741</v>
      </c>
      <c r="J18" s="5" t="s">
        <v>2233</v>
      </c>
    </row>
    <row r="19" spans="1:10">
      <c r="A19" s="5">
        <v>18</v>
      </c>
      <c r="B19" s="5" t="s">
        <v>1678</v>
      </c>
      <c r="C19" s="5" t="s">
        <v>148</v>
      </c>
      <c r="D19" s="5" t="s">
        <v>1742</v>
      </c>
      <c r="E19" s="5" t="s">
        <v>1743</v>
      </c>
      <c r="F19" s="5" t="s">
        <v>1744</v>
      </c>
      <c r="G19" s="5" t="s">
        <v>1745</v>
      </c>
      <c r="J19" s="5" t="s">
        <v>2233</v>
      </c>
    </row>
    <row r="20" spans="1:10">
      <c r="A20" s="5">
        <v>19</v>
      </c>
      <c r="B20" s="5" t="s">
        <v>1678</v>
      </c>
      <c r="C20" s="5" t="s">
        <v>148</v>
      </c>
      <c r="D20" s="5" t="s">
        <v>1746</v>
      </c>
      <c r="E20" s="5" t="s">
        <v>1747</v>
      </c>
      <c r="F20" s="5" t="s">
        <v>1748</v>
      </c>
      <c r="G20" s="5" t="s">
        <v>1733</v>
      </c>
      <c r="J20" s="5" t="s">
        <v>2233</v>
      </c>
    </row>
    <row r="21" spans="1:10">
      <c r="A21" s="5">
        <v>20</v>
      </c>
      <c r="B21" s="5" t="s">
        <v>1678</v>
      </c>
      <c r="C21" s="5" t="s">
        <v>148</v>
      </c>
      <c r="D21" s="5" t="s">
        <v>1749</v>
      </c>
      <c r="E21" s="5" t="s">
        <v>1750</v>
      </c>
      <c r="F21" s="5" t="s">
        <v>1751</v>
      </c>
      <c r="G21" s="5" t="s">
        <v>1752</v>
      </c>
      <c r="J21" s="5" t="s">
        <v>2233</v>
      </c>
    </row>
    <row r="22" spans="1:10">
      <c r="A22" s="5">
        <v>21</v>
      </c>
      <c r="B22" s="5" t="s">
        <v>1678</v>
      </c>
      <c r="C22" s="5" t="s">
        <v>148</v>
      </c>
      <c r="D22" s="5" t="s">
        <v>1753</v>
      </c>
      <c r="E22" s="5" t="s">
        <v>1754</v>
      </c>
      <c r="F22" s="5" t="s">
        <v>1755</v>
      </c>
      <c r="G22" s="5" t="s">
        <v>1756</v>
      </c>
      <c r="J22" s="5" t="s">
        <v>2233</v>
      </c>
    </row>
    <row r="23" spans="1:10">
      <c r="A23" s="5">
        <v>22</v>
      </c>
      <c r="B23" s="5" t="s">
        <v>1678</v>
      </c>
      <c r="C23" s="5" t="s">
        <v>148</v>
      </c>
      <c r="D23" s="5" t="s">
        <v>1757</v>
      </c>
      <c r="E23" s="5" t="s">
        <v>1758</v>
      </c>
      <c r="F23" s="5" t="s">
        <v>1759</v>
      </c>
      <c r="G23" s="5" t="s">
        <v>1760</v>
      </c>
      <c r="J23" s="5" t="s">
        <v>2233</v>
      </c>
    </row>
    <row r="24" spans="1:10">
      <c r="A24" s="5">
        <v>23</v>
      </c>
      <c r="B24" s="5" t="s">
        <v>1678</v>
      </c>
      <c r="C24" s="5" t="s">
        <v>148</v>
      </c>
      <c r="D24" s="5" t="s">
        <v>1761</v>
      </c>
      <c r="E24" s="5" t="s">
        <v>1762</v>
      </c>
      <c r="F24" s="5" t="s">
        <v>1763</v>
      </c>
      <c r="G24" s="5" t="s">
        <v>1756</v>
      </c>
      <c r="J24" s="5" t="s">
        <v>2233</v>
      </c>
    </row>
    <row r="25" spans="1:10">
      <c r="A25" s="5">
        <v>24</v>
      </c>
      <c r="B25" s="5" t="s">
        <v>1678</v>
      </c>
      <c r="C25" s="5" t="s">
        <v>148</v>
      </c>
      <c r="D25" s="5" t="s">
        <v>1764</v>
      </c>
      <c r="E25" s="5" t="s">
        <v>1765</v>
      </c>
      <c r="F25" s="5" t="s">
        <v>1766</v>
      </c>
      <c r="G25" s="5" t="s">
        <v>1729</v>
      </c>
      <c r="J25" s="5" t="s">
        <v>2233</v>
      </c>
    </row>
    <row r="26" spans="1:10">
      <c r="A26" s="5">
        <v>25</v>
      </c>
      <c r="B26" s="5" t="s">
        <v>1678</v>
      </c>
      <c r="C26" s="5" t="s">
        <v>148</v>
      </c>
      <c r="D26" s="5" t="s">
        <v>1767</v>
      </c>
      <c r="E26" s="5" t="s">
        <v>1768</v>
      </c>
      <c r="F26" s="5" t="s">
        <v>1769</v>
      </c>
      <c r="G26" s="5" t="s">
        <v>1729</v>
      </c>
      <c r="J26" s="5" t="s">
        <v>2233</v>
      </c>
    </row>
    <row r="27" spans="1:10">
      <c r="A27" s="5">
        <v>26</v>
      </c>
      <c r="B27" s="5" t="s">
        <v>1678</v>
      </c>
      <c r="C27" s="5" t="s">
        <v>148</v>
      </c>
      <c r="D27" s="5" t="s">
        <v>1772</v>
      </c>
      <c r="E27" s="5" t="s">
        <v>1773</v>
      </c>
      <c r="F27" s="5" t="s">
        <v>1774</v>
      </c>
      <c r="G27" s="5" t="s">
        <v>1756</v>
      </c>
      <c r="J27" s="5" t="s">
        <v>2233</v>
      </c>
    </row>
    <row r="28" spans="1:10">
      <c r="A28" s="5">
        <v>27</v>
      </c>
      <c r="B28" s="5" t="s">
        <v>1678</v>
      </c>
      <c r="C28" s="5" t="s">
        <v>148</v>
      </c>
      <c r="D28" s="5" t="s">
        <v>1775</v>
      </c>
      <c r="E28" s="5" t="s">
        <v>1776</v>
      </c>
      <c r="F28" s="5" t="s">
        <v>1777</v>
      </c>
      <c r="G28" s="5" t="s">
        <v>1778</v>
      </c>
      <c r="J28" s="5" t="s">
        <v>2233</v>
      </c>
    </row>
    <row r="29" spans="1:10">
      <c r="A29" s="5">
        <v>28</v>
      </c>
      <c r="B29" s="5" t="s">
        <v>1678</v>
      </c>
      <c r="C29" s="5" t="s">
        <v>148</v>
      </c>
      <c r="D29" s="5" t="s">
        <v>1779</v>
      </c>
      <c r="E29" s="5" t="s">
        <v>1780</v>
      </c>
      <c r="F29" s="5" t="s">
        <v>1781</v>
      </c>
      <c r="G29" s="5" t="s">
        <v>1686</v>
      </c>
      <c r="J29" s="5" t="s">
        <v>2233</v>
      </c>
    </row>
    <row r="30" spans="1:10">
      <c r="A30" s="5">
        <v>29</v>
      </c>
      <c r="B30" s="5" t="s">
        <v>1678</v>
      </c>
      <c r="C30" s="5" t="s">
        <v>148</v>
      </c>
      <c r="D30" s="5" t="s">
        <v>2271</v>
      </c>
      <c r="E30" s="5" t="s">
        <v>2272</v>
      </c>
      <c r="F30" s="5" t="s">
        <v>2273</v>
      </c>
      <c r="G30" s="5" t="s">
        <v>1824</v>
      </c>
      <c r="J30" s="5" t="s">
        <v>2233</v>
      </c>
    </row>
    <row r="31" spans="1:10">
      <c r="A31" s="5">
        <v>30</v>
      </c>
      <c r="B31" s="5" t="s">
        <v>1678</v>
      </c>
      <c r="C31" s="5" t="s">
        <v>148</v>
      </c>
      <c r="D31" s="5" t="s">
        <v>1782</v>
      </c>
      <c r="E31" s="5" t="s">
        <v>1783</v>
      </c>
      <c r="F31" s="5" t="s">
        <v>1784</v>
      </c>
      <c r="G31" s="5" t="s">
        <v>1785</v>
      </c>
      <c r="J31" s="5" t="s">
        <v>2233</v>
      </c>
    </row>
    <row r="32" spans="1:10">
      <c r="A32" s="5">
        <v>31</v>
      </c>
      <c r="B32" s="5" t="s">
        <v>1678</v>
      </c>
      <c r="C32" s="5" t="s">
        <v>148</v>
      </c>
      <c r="D32" s="5" t="s">
        <v>1786</v>
      </c>
      <c r="E32" s="5" t="s">
        <v>1787</v>
      </c>
      <c r="F32" s="5" t="s">
        <v>1788</v>
      </c>
      <c r="G32" s="5" t="s">
        <v>1789</v>
      </c>
      <c r="H32" s="5" t="s">
        <v>1790</v>
      </c>
      <c r="J32" s="5" t="s">
        <v>2233</v>
      </c>
    </row>
    <row r="33" spans="1:10">
      <c r="A33" s="5">
        <v>32</v>
      </c>
      <c r="B33" s="5" t="s">
        <v>1678</v>
      </c>
      <c r="C33" s="5" t="s">
        <v>148</v>
      </c>
      <c r="D33" s="5" t="s">
        <v>1791</v>
      </c>
      <c r="E33" s="5" t="s">
        <v>1792</v>
      </c>
      <c r="F33" s="5" t="s">
        <v>1793</v>
      </c>
      <c r="G33" s="5" t="s">
        <v>1794</v>
      </c>
      <c r="J33" s="5" t="s">
        <v>2233</v>
      </c>
    </row>
    <row r="34" spans="1:10">
      <c r="A34" s="5">
        <v>33</v>
      </c>
      <c r="B34" s="5" t="s">
        <v>1678</v>
      </c>
      <c r="C34" s="5" t="s">
        <v>148</v>
      </c>
      <c r="D34" s="5" t="s">
        <v>1795</v>
      </c>
      <c r="E34" s="5" t="s">
        <v>1796</v>
      </c>
      <c r="F34" s="5" t="s">
        <v>1797</v>
      </c>
      <c r="G34" s="5" t="s">
        <v>1798</v>
      </c>
      <c r="J34" s="5" t="s">
        <v>2233</v>
      </c>
    </row>
    <row r="35" spans="1:10">
      <c r="A35" s="5">
        <v>34</v>
      </c>
      <c r="B35" s="5" t="s">
        <v>1678</v>
      </c>
      <c r="C35" s="5" t="s">
        <v>148</v>
      </c>
      <c r="D35" s="5" t="s">
        <v>1799</v>
      </c>
      <c r="E35" s="5" t="s">
        <v>1800</v>
      </c>
      <c r="F35" s="5" t="s">
        <v>1801</v>
      </c>
      <c r="G35" s="5" t="s">
        <v>1802</v>
      </c>
      <c r="J35" s="5" t="s">
        <v>2233</v>
      </c>
    </row>
    <row r="36" spans="1:10">
      <c r="A36" s="5">
        <v>35</v>
      </c>
      <c r="B36" s="5" t="s">
        <v>1678</v>
      </c>
      <c r="C36" s="5" t="s">
        <v>148</v>
      </c>
      <c r="D36" s="5" t="s">
        <v>1803</v>
      </c>
      <c r="E36" s="5" t="s">
        <v>1804</v>
      </c>
      <c r="F36" s="5" t="s">
        <v>1805</v>
      </c>
      <c r="G36" s="5" t="s">
        <v>1806</v>
      </c>
      <c r="J36" s="5" t="s">
        <v>2233</v>
      </c>
    </row>
    <row r="37" spans="1:10">
      <c r="A37" s="5">
        <v>36</v>
      </c>
      <c r="B37" s="5" t="s">
        <v>1678</v>
      </c>
      <c r="C37" s="5" t="s">
        <v>148</v>
      </c>
      <c r="D37" s="5" t="s">
        <v>1807</v>
      </c>
      <c r="E37" s="5" t="s">
        <v>1808</v>
      </c>
      <c r="F37" s="5" t="s">
        <v>1809</v>
      </c>
      <c r="G37" s="5" t="s">
        <v>1733</v>
      </c>
      <c r="H37" s="5" t="s">
        <v>1810</v>
      </c>
      <c r="J37" s="5" t="s">
        <v>2233</v>
      </c>
    </row>
    <row r="38" spans="1:10">
      <c r="A38" s="5">
        <v>37</v>
      </c>
      <c r="B38" s="5" t="s">
        <v>1678</v>
      </c>
      <c r="C38" s="5" t="s">
        <v>148</v>
      </c>
      <c r="D38" s="5" t="s">
        <v>1811</v>
      </c>
      <c r="E38" s="5" t="s">
        <v>1812</v>
      </c>
      <c r="F38" s="5" t="s">
        <v>1813</v>
      </c>
      <c r="G38" s="5" t="s">
        <v>1733</v>
      </c>
      <c r="J38" s="5" t="s">
        <v>2233</v>
      </c>
    </row>
    <row r="39" spans="1:10">
      <c r="A39" s="5">
        <v>38</v>
      </c>
      <c r="B39" s="5" t="s">
        <v>1678</v>
      </c>
      <c r="C39" s="5" t="s">
        <v>148</v>
      </c>
      <c r="D39" s="5" t="s">
        <v>1814</v>
      </c>
      <c r="E39" s="5" t="s">
        <v>1815</v>
      </c>
      <c r="F39" s="5" t="s">
        <v>1816</v>
      </c>
      <c r="G39" s="5" t="s">
        <v>1802</v>
      </c>
      <c r="J39" s="5" t="s">
        <v>2233</v>
      </c>
    </row>
    <row r="40" spans="1:10">
      <c r="A40" s="5">
        <v>39</v>
      </c>
      <c r="B40" s="5" t="s">
        <v>1678</v>
      </c>
      <c r="C40" s="5" t="s">
        <v>148</v>
      </c>
      <c r="D40" s="5" t="s">
        <v>1817</v>
      </c>
      <c r="E40" s="5" t="s">
        <v>1818</v>
      </c>
      <c r="F40" s="5" t="s">
        <v>1819</v>
      </c>
      <c r="G40" s="5" t="s">
        <v>1820</v>
      </c>
      <c r="J40" s="5" t="s">
        <v>2233</v>
      </c>
    </row>
    <row r="41" spans="1:10">
      <c r="A41" s="5">
        <v>40</v>
      </c>
      <c r="B41" s="5" t="s">
        <v>1678</v>
      </c>
      <c r="C41" s="5" t="s">
        <v>148</v>
      </c>
      <c r="D41" s="5" t="s">
        <v>1821</v>
      </c>
      <c r="E41" s="5" t="s">
        <v>1822</v>
      </c>
      <c r="F41" s="5" t="s">
        <v>1823</v>
      </c>
      <c r="G41" s="5" t="s">
        <v>1824</v>
      </c>
      <c r="H41" s="5" t="s">
        <v>1825</v>
      </c>
      <c r="J41" s="5" t="s">
        <v>2233</v>
      </c>
    </row>
    <row r="42" spans="1:10">
      <c r="A42" s="5">
        <v>41</v>
      </c>
      <c r="B42" s="5" t="s">
        <v>1678</v>
      </c>
      <c r="C42" s="5" t="s">
        <v>148</v>
      </c>
      <c r="D42" s="5" t="s">
        <v>1826</v>
      </c>
      <c r="E42" s="5" t="s">
        <v>1827</v>
      </c>
      <c r="F42" s="5" t="s">
        <v>1828</v>
      </c>
      <c r="G42" s="5" t="s">
        <v>1829</v>
      </c>
      <c r="J42" s="5" t="s">
        <v>2233</v>
      </c>
    </row>
    <row r="43" spans="1:10">
      <c r="A43" s="5">
        <v>42</v>
      </c>
      <c r="B43" s="5" t="s">
        <v>1678</v>
      </c>
      <c r="C43" s="5" t="s">
        <v>148</v>
      </c>
      <c r="D43" s="5" t="s">
        <v>1830</v>
      </c>
      <c r="E43" s="5" t="s">
        <v>1831</v>
      </c>
      <c r="F43" s="5" t="s">
        <v>1832</v>
      </c>
      <c r="G43" s="5" t="s">
        <v>1820</v>
      </c>
      <c r="H43" s="5" t="s">
        <v>1833</v>
      </c>
      <c r="J43" s="5" t="s">
        <v>2233</v>
      </c>
    </row>
    <row r="44" spans="1:10">
      <c r="A44" s="5">
        <v>43</v>
      </c>
      <c r="B44" s="5" t="s">
        <v>1678</v>
      </c>
      <c r="C44" s="5" t="s">
        <v>148</v>
      </c>
      <c r="D44" s="5" t="s">
        <v>1834</v>
      </c>
      <c r="E44" s="5" t="s">
        <v>1835</v>
      </c>
      <c r="F44" s="5" t="s">
        <v>1836</v>
      </c>
      <c r="G44" s="5" t="s">
        <v>1752</v>
      </c>
      <c r="J44" s="5" t="s">
        <v>2233</v>
      </c>
    </row>
    <row r="45" spans="1:10">
      <c r="A45" s="5">
        <v>44</v>
      </c>
      <c r="B45" s="5" t="s">
        <v>1678</v>
      </c>
      <c r="C45" s="5" t="s">
        <v>148</v>
      </c>
      <c r="D45" s="5" t="s">
        <v>1837</v>
      </c>
      <c r="E45" s="5" t="s">
        <v>1838</v>
      </c>
      <c r="F45" s="5" t="s">
        <v>1839</v>
      </c>
      <c r="G45" s="5" t="s">
        <v>1733</v>
      </c>
      <c r="J45" s="5" t="s">
        <v>2233</v>
      </c>
    </row>
    <row r="46" spans="1:10">
      <c r="A46" s="5">
        <v>45</v>
      </c>
      <c r="B46" s="5" t="s">
        <v>1678</v>
      </c>
      <c r="C46" s="5" t="s">
        <v>148</v>
      </c>
      <c r="D46" s="5" t="s">
        <v>1840</v>
      </c>
      <c r="E46" s="5" t="s">
        <v>1841</v>
      </c>
      <c r="F46" s="5" t="s">
        <v>1842</v>
      </c>
      <c r="G46" s="5" t="s">
        <v>1843</v>
      </c>
      <c r="J46" s="5" t="s">
        <v>2233</v>
      </c>
    </row>
    <row r="47" spans="1:10">
      <c r="A47" s="5">
        <v>46</v>
      </c>
      <c r="B47" s="5" t="s">
        <v>1678</v>
      </c>
      <c r="C47" s="5" t="s">
        <v>148</v>
      </c>
      <c r="D47" s="5" t="s">
        <v>1844</v>
      </c>
      <c r="E47" s="5" t="s">
        <v>1845</v>
      </c>
      <c r="F47" s="5" t="s">
        <v>1846</v>
      </c>
      <c r="G47" s="5" t="s">
        <v>1802</v>
      </c>
      <c r="H47" s="5" t="s">
        <v>1847</v>
      </c>
      <c r="J47" s="5" t="s">
        <v>2233</v>
      </c>
    </row>
    <row r="48" spans="1:10">
      <c r="A48" s="5">
        <v>47</v>
      </c>
      <c r="B48" s="5" t="s">
        <v>1678</v>
      </c>
      <c r="C48" s="5" t="s">
        <v>148</v>
      </c>
      <c r="D48" s="5" t="s">
        <v>1848</v>
      </c>
      <c r="E48" s="5" t="s">
        <v>1849</v>
      </c>
      <c r="F48" s="5" t="s">
        <v>1850</v>
      </c>
      <c r="G48" s="5" t="s">
        <v>1733</v>
      </c>
      <c r="J48" s="5" t="s">
        <v>2233</v>
      </c>
    </row>
    <row r="49" spans="1:10">
      <c r="A49" s="5">
        <v>48</v>
      </c>
      <c r="B49" s="5" t="s">
        <v>1678</v>
      </c>
      <c r="C49" s="5" t="s">
        <v>148</v>
      </c>
      <c r="D49" s="5" t="s">
        <v>1851</v>
      </c>
      <c r="E49" s="5" t="s">
        <v>1852</v>
      </c>
      <c r="F49" s="5" t="s">
        <v>1853</v>
      </c>
      <c r="G49" s="5" t="s">
        <v>1854</v>
      </c>
      <c r="J49" s="5" t="s">
        <v>2233</v>
      </c>
    </row>
    <row r="50" spans="1:10">
      <c r="A50" s="5">
        <v>49</v>
      </c>
      <c r="B50" s="5" t="s">
        <v>1678</v>
      </c>
      <c r="C50" s="5" t="s">
        <v>148</v>
      </c>
      <c r="D50" s="5" t="s">
        <v>1855</v>
      </c>
      <c r="E50" s="5" t="s">
        <v>1856</v>
      </c>
      <c r="F50" s="5" t="s">
        <v>1857</v>
      </c>
      <c r="G50" s="5" t="s">
        <v>1858</v>
      </c>
      <c r="J50" s="5" t="s">
        <v>2233</v>
      </c>
    </row>
    <row r="51" spans="1:10">
      <c r="A51" s="5">
        <v>50</v>
      </c>
      <c r="B51" s="5" t="s">
        <v>1678</v>
      </c>
      <c r="C51" s="5" t="s">
        <v>148</v>
      </c>
      <c r="D51" s="5" t="s">
        <v>1859</v>
      </c>
      <c r="E51" s="5" t="s">
        <v>1860</v>
      </c>
      <c r="F51" s="5" t="s">
        <v>1861</v>
      </c>
      <c r="G51" s="5" t="s">
        <v>1733</v>
      </c>
      <c r="J51" s="5" t="s">
        <v>2233</v>
      </c>
    </row>
    <row r="52" spans="1:10">
      <c r="A52" s="5">
        <v>51</v>
      </c>
      <c r="B52" s="5" t="s">
        <v>1678</v>
      </c>
      <c r="C52" s="5" t="s">
        <v>148</v>
      </c>
      <c r="D52" s="5" t="s">
        <v>1862</v>
      </c>
      <c r="E52" s="5" t="s">
        <v>1863</v>
      </c>
      <c r="F52" s="5" t="s">
        <v>1864</v>
      </c>
      <c r="G52" s="5" t="s">
        <v>1733</v>
      </c>
      <c r="J52" s="5" t="s">
        <v>2233</v>
      </c>
    </row>
    <row r="53" spans="1:10">
      <c r="A53" s="5">
        <v>52</v>
      </c>
      <c r="B53" s="5" t="s">
        <v>1678</v>
      </c>
      <c r="C53" s="5" t="s">
        <v>148</v>
      </c>
      <c r="D53" s="5" t="s">
        <v>1865</v>
      </c>
      <c r="E53" s="5" t="s">
        <v>1866</v>
      </c>
      <c r="F53" s="5" t="s">
        <v>1867</v>
      </c>
      <c r="G53" s="5" t="s">
        <v>1868</v>
      </c>
      <c r="J53" s="5" t="s">
        <v>2233</v>
      </c>
    </row>
    <row r="54" spans="1:10">
      <c r="A54" s="5">
        <v>53</v>
      </c>
      <c r="B54" s="5" t="s">
        <v>1678</v>
      </c>
      <c r="C54" s="5" t="s">
        <v>148</v>
      </c>
      <c r="D54" s="5" t="s">
        <v>1869</v>
      </c>
      <c r="E54" s="5" t="s">
        <v>1870</v>
      </c>
      <c r="F54" s="5" t="s">
        <v>1871</v>
      </c>
      <c r="G54" s="5" t="s">
        <v>1872</v>
      </c>
      <c r="J54" s="5" t="s">
        <v>2233</v>
      </c>
    </row>
    <row r="55" spans="1:10">
      <c r="A55" s="5">
        <v>54</v>
      </c>
      <c r="B55" s="5" t="s">
        <v>1678</v>
      </c>
      <c r="C55" s="5" t="s">
        <v>148</v>
      </c>
      <c r="D55" s="5" t="s">
        <v>1873</v>
      </c>
      <c r="E55" s="5" t="s">
        <v>1874</v>
      </c>
      <c r="F55" s="5" t="s">
        <v>1875</v>
      </c>
      <c r="G55" s="5" t="s">
        <v>1876</v>
      </c>
      <c r="J55" s="5" t="s">
        <v>2233</v>
      </c>
    </row>
    <row r="56" spans="1:10">
      <c r="A56" s="5">
        <v>55</v>
      </c>
      <c r="B56" s="5" t="s">
        <v>1678</v>
      </c>
      <c r="C56" s="5" t="s">
        <v>148</v>
      </c>
      <c r="D56" s="5" t="s">
        <v>1877</v>
      </c>
      <c r="E56" s="5" t="s">
        <v>1878</v>
      </c>
      <c r="F56" s="5" t="s">
        <v>1879</v>
      </c>
      <c r="G56" s="5" t="s">
        <v>1880</v>
      </c>
      <c r="J56" s="5" t="s">
        <v>2233</v>
      </c>
    </row>
    <row r="57" spans="1:10">
      <c r="A57" s="5">
        <v>56</v>
      </c>
      <c r="B57" s="5" t="s">
        <v>1678</v>
      </c>
      <c r="C57" s="5" t="s">
        <v>148</v>
      </c>
      <c r="D57" s="5" t="s">
        <v>1881</v>
      </c>
      <c r="E57" s="5" t="s">
        <v>1882</v>
      </c>
      <c r="F57" s="5" t="s">
        <v>1883</v>
      </c>
      <c r="G57" s="5" t="s">
        <v>1789</v>
      </c>
      <c r="J57" s="5" t="s">
        <v>2233</v>
      </c>
    </row>
    <row r="58" spans="1:10">
      <c r="A58" s="5">
        <v>57</v>
      </c>
      <c r="B58" s="5" t="s">
        <v>1678</v>
      </c>
      <c r="C58" s="5" t="s">
        <v>148</v>
      </c>
      <c r="D58" s="5" t="s">
        <v>1884</v>
      </c>
      <c r="E58" s="5" t="s">
        <v>1885</v>
      </c>
      <c r="F58" s="5" t="s">
        <v>1886</v>
      </c>
      <c r="G58" s="5" t="s">
        <v>1887</v>
      </c>
      <c r="J58" s="5" t="s">
        <v>2233</v>
      </c>
    </row>
    <row r="59" spans="1:10">
      <c r="A59" s="5">
        <v>58</v>
      </c>
      <c r="B59" s="5" t="s">
        <v>1678</v>
      </c>
      <c r="C59" s="5" t="s">
        <v>148</v>
      </c>
      <c r="D59" s="5" t="s">
        <v>1888</v>
      </c>
      <c r="E59" s="5" t="s">
        <v>1889</v>
      </c>
      <c r="F59" s="5" t="s">
        <v>1890</v>
      </c>
      <c r="G59" s="5" t="s">
        <v>1891</v>
      </c>
      <c r="J59" s="5" t="s">
        <v>2233</v>
      </c>
    </row>
    <row r="60" spans="1:10">
      <c r="A60" s="5">
        <v>59</v>
      </c>
      <c r="B60" s="5" t="s">
        <v>1678</v>
      </c>
      <c r="C60" s="5" t="s">
        <v>148</v>
      </c>
      <c r="D60" s="5" t="s">
        <v>1892</v>
      </c>
      <c r="E60" s="5" t="s">
        <v>1893</v>
      </c>
      <c r="F60" s="5" t="s">
        <v>1894</v>
      </c>
      <c r="G60" s="5" t="s">
        <v>1895</v>
      </c>
      <c r="J60" s="5" t="s">
        <v>2233</v>
      </c>
    </row>
    <row r="61" spans="1:10">
      <c r="A61" s="5">
        <v>60</v>
      </c>
      <c r="B61" s="5" t="s">
        <v>1678</v>
      </c>
      <c r="C61" s="5" t="s">
        <v>148</v>
      </c>
      <c r="D61" s="5" t="s">
        <v>1896</v>
      </c>
      <c r="E61" s="5" t="s">
        <v>1897</v>
      </c>
      <c r="F61" s="5" t="s">
        <v>1898</v>
      </c>
      <c r="G61" s="5" t="s">
        <v>1899</v>
      </c>
      <c r="J61" s="5" t="s">
        <v>2233</v>
      </c>
    </row>
    <row r="62" spans="1:10">
      <c r="A62" s="5">
        <v>61</v>
      </c>
      <c r="B62" s="5" t="s">
        <v>1678</v>
      </c>
      <c r="C62" s="5" t="s">
        <v>148</v>
      </c>
      <c r="D62" s="5" t="s">
        <v>1900</v>
      </c>
      <c r="E62" s="5" t="s">
        <v>1901</v>
      </c>
      <c r="F62" s="5" t="s">
        <v>1902</v>
      </c>
      <c r="G62" s="5" t="s">
        <v>1686</v>
      </c>
      <c r="J62" s="5" t="s">
        <v>2233</v>
      </c>
    </row>
    <row r="63" spans="1:10">
      <c r="A63" s="5">
        <v>62</v>
      </c>
      <c r="B63" s="5" t="s">
        <v>1678</v>
      </c>
      <c r="C63" s="5" t="s">
        <v>148</v>
      </c>
      <c r="D63" s="5" t="s">
        <v>1903</v>
      </c>
      <c r="E63" s="5" t="s">
        <v>1904</v>
      </c>
      <c r="F63" s="5" t="s">
        <v>1905</v>
      </c>
      <c r="G63" s="5" t="s">
        <v>1906</v>
      </c>
      <c r="J63" s="5" t="s">
        <v>2233</v>
      </c>
    </row>
    <row r="64" spans="1:10">
      <c r="A64" s="5">
        <v>63</v>
      </c>
      <c r="B64" s="5" t="s">
        <v>1678</v>
      </c>
      <c r="C64" s="5" t="s">
        <v>148</v>
      </c>
      <c r="D64" s="5" t="s">
        <v>1907</v>
      </c>
      <c r="E64" s="5" t="s">
        <v>1908</v>
      </c>
      <c r="F64" s="5" t="s">
        <v>1909</v>
      </c>
      <c r="G64" s="5" t="s">
        <v>1720</v>
      </c>
      <c r="J64" s="5" t="s">
        <v>2233</v>
      </c>
    </row>
    <row r="65" spans="1:10">
      <c r="A65" s="5">
        <v>64</v>
      </c>
      <c r="B65" s="5" t="s">
        <v>1678</v>
      </c>
      <c r="C65" s="5" t="s">
        <v>148</v>
      </c>
      <c r="D65" s="5" t="s">
        <v>1910</v>
      </c>
      <c r="E65" s="5" t="s">
        <v>1911</v>
      </c>
      <c r="F65" s="5" t="s">
        <v>1912</v>
      </c>
      <c r="G65" s="5" t="s">
        <v>1752</v>
      </c>
      <c r="J65" s="5" t="s">
        <v>2233</v>
      </c>
    </row>
    <row r="66" spans="1:10">
      <c r="A66" s="5">
        <v>65</v>
      </c>
      <c r="B66" s="5" t="s">
        <v>1678</v>
      </c>
      <c r="C66" s="5" t="s">
        <v>148</v>
      </c>
      <c r="D66" s="5" t="s">
        <v>1913</v>
      </c>
      <c r="E66" s="5" t="s">
        <v>1914</v>
      </c>
      <c r="F66" s="5" t="s">
        <v>1915</v>
      </c>
      <c r="G66" s="5" t="s">
        <v>1880</v>
      </c>
      <c r="J66" s="5" t="s">
        <v>2233</v>
      </c>
    </row>
    <row r="67" spans="1:10">
      <c r="A67" s="5">
        <v>66</v>
      </c>
      <c r="B67" s="5" t="s">
        <v>1678</v>
      </c>
      <c r="C67" s="5" t="s">
        <v>148</v>
      </c>
      <c r="D67" s="5" t="s">
        <v>1916</v>
      </c>
      <c r="E67" s="5" t="s">
        <v>1917</v>
      </c>
      <c r="F67" s="5" t="s">
        <v>1918</v>
      </c>
      <c r="G67" s="5" t="s">
        <v>1919</v>
      </c>
      <c r="J67" s="5" t="s">
        <v>2233</v>
      </c>
    </row>
    <row r="68" spans="1:10">
      <c r="A68" s="5">
        <v>67</v>
      </c>
      <c r="B68" s="5" t="s">
        <v>1678</v>
      </c>
      <c r="C68" s="5" t="s">
        <v>148</v>
      </c>
      <c r="D68" s="5" t="s">
        <v>1920</v>
      </c>
      <c r="E68" s="5" t="s">
        <v>1921</v>
      </c>
      <c r="F68" s="5" t="s">
        <v>1922</v>
      </c>
      <c r="G68" s="5" t="s">
        <v>1923</v>
      </c>
      <c r="J68" s="5" t="s">
        <v>2233</v>
      </c>
    </row>
    <row r="69" spans="1:10">
      <c r="A69" s="5">
        <v>68</v>
      </c>
      <c r="B69" s="5" t="s">
        <v>1678</v>
      </c>
      <c r="C69" s="5" t="s">
        <v>148</v>
      </c>
      <c r="D69" s="5" t="s">
        <v>1924</v>
      </c>
      <c r="E69" s="5" t="s">
        <v>1925</v>
      </c>
      <c r="F69" s="5" t="s">
        <v>1926</v>
      </c>
      <c r="G69" s="5" t="s">
        <v>1927</v>
      </c>
      <c r="J69" s="5" t="s">
        <v>2233</v>
      </c>
    </row>
    <row r="70" spans="1:10">
      <c r="A70" s="5">
        <v>69</v>
      </c>
      <c r="B70" s="5" t="s">
        <v>1678</v>
      </c>
      <c r="C70" s="5" t="s">
        <v>148</v>
      </c>
      <c r="D70" s="5" t="s">
        <v>1929</v>
      </c>
      <c r="E70" s="5" t="s">
        <v>1930</v>
      </c>
      <c r="F70" s="5" t="s">
        <v>1931</v>
      </c>
      <c r="G70" s="5" t="s">
        <v>1932</v>
      </c>
      <c r="J70" s="5" t="s">
        <v>2233</v>
      </c>
    </row>
    <row r="71" spans="1:10">
      <c r="A71" s="5">
        <v>70</v>
      </c>
      <c r="B71" s="5" t="s">
        <v>1678</v>
      </c>
      <c r="C71" s="5" t="s">
        <v>148</v>
      </c>
      <c r="D71" s="5" t="s">
        <v>1933</v>
      </c>
      <c r="E71" s="5" t="s">
        <v>1934</v>
      </c>
      <c r="F71" s="5" t="s">
        <v>1935</v>
      </c>
      <c r="G71" s="5" t="s">
        <v>1936</v>
      </c>
      <c r="J71" s="5" t="s">
        <v>2233</v>
      </c>
    </row>
    <row r="72" spans="1:10">
      <c r="A72" s="5">
        <v>71</v>
      </c>
      <c r="B72" s="5" t="s">
        <v>1678</v>
      </c>
      <c r="C72" s="5" t="s">
        <v>148</v>
      </c>
      <c r="D72" s="5" t="s">
        <v>1937</v>
      </c>
      <c r="E72" s="5" t="s">
        <v>1938</v>
      </c>
      <c r="F72" s="5" t="s">
        <v>1939</v>
      </c>
      <c r="G72" s="5" t="s">
        <v>1752</v>
      </c>
      <c r="J72" s="5" t="s">
        <v>2233</v>
      </c>
    </row>
    <row r="73" spans="1:10">
      <c r="A73" s="5">
        <v>72</v>
      </c>
      <c r="B73" s="5" t="s">
        <v>1678</v>
      </c>
      <c r="C73" s="5" t="s">
        <v>148</v>
      </c>
      <c r="D73" s="5" t="s">
        <v>1940</v>
      </c>
      <c r="E73" s="5" t="s">
        <v>1941</v>
      </c>
      <c r="F73" s="5" t="s">
        <v>1942</v>
      </c>
      <c r="G73" s="5" t="s">
        <v>1682</v>
      </c>
      <c r="J73" s="5" t="s">
        <v>2233</v>
      </c>
    </row>
    <row r="74" spans="1:10">
      <c r="A74" s="5">
        <v>73</v>
      </c>
      <c r="B74" s="5" t="s">
        <v>1678</v>
      </c>
      <c r="C74" s="5" t="s">
        <v>148</v>
      </c>
      <c r="D74" s="5" t="s">
        <v>1943</v>
      </c>
      <c r="E74" s="5" t="s">
        <v>1944</v>
      </c>
      <c r="F74" s="5" t="s">
        <v>1945</v>
      </c>
      <c r="G74" s="5" t="s">
        <v>1858</v>
      </c>
      <c r="J74" s="5" t="s">
        <v>2233</v>
      </c>
    </row>
    <row r="75" spans="1:10">
      <c r="A75" s="5">
        <v>74</v>
      </c>
      <c r="B75" s="5" t="s">
        <v>1678</v>
      </c>
      <c r="C75" s="5" t="s">
        <v>148</v>
      </c>
      <c r="D75" s="5" t="s">
        <v>1946</v>
      </c>
      <c r="E75" s="5" t="s">
        <v>1947</v>
      </c>
      <c r="F75" s="5" t="s">
        <v>1948</v>
      </c>
      <c r="G75" s="5" t="s">
        <v>1733</v>
      </c>
      <c r="J75" s="5" t="s">
        <v>2233</v>
      </c>
    </row>
    <row r="76" spans="1:10">
      <c r="A76" s="5">
        <v>75</v>
      </c>
      <c r="B76" s="5" t="s">
        <v>1678</v>
      </c>
      <c r="C76" s="5" t="s">
        <v>148</v>
      </c>
      <c r="D76" s="5" t="s">
        <v>1949</v>
      </c>
      <c r="E76" s="5" t="s">
        <v>1950</v>
      </c>
      <c r="F76" s="5" t="s">
        <v>1951</v>
      </c>
      <c r="G76" s="5" t="s">
        <v>1729</v>
      </c>
      <c r="J76" s="5" t="s">
        <v>2233</v>
      </c>
    </row>
    <row r="77" spans="1:10">
      <c r="A77" s="5">
        <v>76</v>
      </c>
      <c r="B77" s="5" t="s">
        <v>1678</v>
      </c>
      <c r="C77" s="5" t="s">
        <v>148</v>
      </c>
      <c r="D77" s="5" t="s">
        <v>1952</v>
      </c>
      <c r="E77" s="5" t="s">
        <v>1953</v>
      </c>
      <c r="F77" s="5" t="s">
        <v>1954</v>
      </c>
      <c r="G77" s="5" t="s">
        <v>1955</v>
      </c>
      <c r="H77" s="5" t="s">
        <v>1956</v>
      </c>
      <c r="J77" s="5" t="s">
        <v>2233</v>
      </c>
    </row>
    <row r="78" spans="1:10">
      <c r="A78" s="5">
        <v>77</v>
      </c>
      <c r="B78" s="5" t="s">
        <v>1678</v>
      </c>
      <c r="C78" s="5" t="s">
        <v>148</v>
      </c>
      <c r="D78" s="5" t="s">
        <v>1960</v>
      </c>
      <c r="E78" s="5" t="s">
        <v>1961</v>
      </c>
      <c r="F78" s="5" t="s">
        <v>1962</v>
      </c>
      <c r="G78" s="5" t="s">
        <v>1829</v>
      </c>
      <c r="J78" s="5" t="s">
        <v>2233</v>
      </c>
    </row>
    <row r="79" spans="1:10">
      <c r="A79" s="5">
        <v>78</v>
      </c>
      <c r="B79" s="5" t="s">
        <v>1678</v>
      </c>
      <c r="C79" s="5" t="s">
        <v>148</v>
      </c>
      <c r="D79" s="5" t="s">
        <v>1963</v>
      </c>
      <c r="E79" s="5" t="s">
        <v>1964</v>
      </c>
      <c r="F79" s="5" t="s">
        <v>1965</v>
      </c>
      <c r="G79" s="5" t="s">
        <v>1729</v>
      </c>
      <c r="J79" s="5" t="s">
        <v>2233</v>
      </c>
    </row>
    <row r="80" spans="1:10">
      <c r="A80" s="5">
        <v>79</v>
      </c>
      <c r="B80" s="5" t="s">
        <v>1678</v>
      </c>
      <c r="C80" s="5" t="s">
        <v>148</v>
      </c>
      <c r="D80" s="5" t="s">
        <v>1966</v>
      </c>
      <c r="E80" s="5" t="s">
        <v>1967</v>
      </c>
      <c r="F80" s="5" t="s">
        <v>1968</v>
      </c>
      <c r="G80" s="5" t="s">
        <v>1868</v>
      </c>
      <c r="J80" s="5" t="s">
        <v>2233</v>
      </c>
    </row>
    <row r="81" spans="1:10">
      <c r="A81" s="5">
        <v>80</v>
      </c>
      <c r="B81" s="5" t="s">
        <v>1678</v>
      </c>
      <c r="C81" s="5" t="s">
        <v>148</v>
      </c>
      <c r="D81" s="5" t="s">
        <v>1969</v>
      </c>
      <c r="E81" s="5" t="s">
        <v>1970</v>
      </c>
      <c r="F81" s="5" t="s">
        <v>1971</v>
      </c>
      <c r="G81" s="5" t="s">
        <v>1686</v>
      </c>
      <c r="J81" s="5" t="s">
        <v>2233</v>
      </c>
    </row>
    <row r="82" spans="1:10">
      <c r="A82" s="5">
        <v>81</v>
      </c>
      <c r="B82" s="5" t="s">
        <v>1678</v>
      </c>
      <c r="C82" s="5" t="s">
        <v>148</v>
      </c>
      <c r="D82" s="5" t="s">
        <v>1972</v>
      </c>
      <c r="E82" s="5" t="s">
        <v>1973</v>
      </c>
      <c r="F82" s="5" t="s">
        <v>1974</v>
      </c>
      <c r="G82" s="5" t="s">
        <v>1927</v>
      </c>
      <c r="J82" s="5" t="s">
        <v>2233</v>
      </c>
    </row>
    <row r="83" spans="1:10">
      <c r="A83" s="5">
        <v>82</v>
      </c>
      <c r="B83" s="5" t="s">
        <v>1678</v>
      </c>
      <c r="C83" s="5" t="s">
        <v>148</v>
      </c>
      <c r="D83" s="5" t="s">
        <v>1975</v>
      </c>
      <c r="E83" s="5" t="s">
        <v>1976</v>
      </c>
      <c r="F83" s="5" t="s">
        <v>1977</v>
      </c>
      <c r="G83" s="5" t="s">
        <v>1978</v>
      </c>
      <c r="J83" s="5" t="s">
        <v>2233</v>
      </c>
    </row>
    <row r="84" spans="1:10">
      <c r="A84" s="5">
        <v>83</v>
      </c>
      <c r="B84" s="5" t="s">
        <v>1678</v>
      </c>
      <c r="C84" s="5" t="s">
        <v>148</v>
      </c>
      <c r="D84" s="5" t="s">
        <v>1979</v>
      </c>
      <c r="E84" s="5" t="s">
        <v>1980</v>
      </c>
      <c r="F84" s="5" t="s">
        <v>1981</v>
      </c>
      <c r="G84" s="5" t="s">
        <v>1982</v>
      </c>
      <c r="J84" s="5" t="s">
        <v>2233</v>
      </c>
    </row>
    <row r="85" spans="1:10">
      <c r="A85" s="5">
        <v>84</v>
      </c>
      <c r="B85" s="5" t="s">
        <v>1678</v>
      </c>
      <c r="C85" s="5" t="s">
        <v>148</v>
      </c>
      <c r="D85" s="5" t="s">
        <v>1983</v>
      </c>
      <c r="E85" s="5" t="s">
        <v>1984</v>
      </c>
      <c r="F85" s="5" t="s">
        <v>1985</v>
      </c>
      <c r="G85" s="5" t="s">
        <v>1978</v>
      </c>
      <c r="H85" s="5" t="s">
        <v>1986</v>
      </c>
      <c r="J85" s="5" t="s">
        <v>2233</v>
      </c>
    </row>
    <row r="86" spans="1:10">
      <c r="A86" s="5">
        <v>85</v>
      </c>
      <c r="B86" s="5" t="s">
        <v>1678</v>
      </c>
      <c r="C86" s="5" t="s">
        <v>148</v>
      </c>
      <c r="D86" s="5" t="s">
        <v>1987</v>
      </c>
      <c r="E86" s="5" t="s">
        <v>1988</v>
      </c>
      <c r="F86" s="5" t="s">
        <v>1989</v>
      </c>
      <c r="G86" s="5" t="s">
        <v>1978</v>
      </c>
      <c r="H86" s="5" t="s">
        <v>1990</v>
      </c>
      <c r="J86" s="5" t="s">
        <v>2233</v>
      </c>
    </row>
    <row r="87" spans="1:10">
      <c r="A87" s="5">
        <v>86</v>
      </c>
      <c r="B87" s="5" t="s">
        <v>1678</v>
      </c>
      <c r="C87" s="5" t="s">
        <v>148</v>
      </c>
      <c r="D87" s="5" t="s">
        <v>2274</v>
      </c>
      <c r="E87" s="5" t="s">
        <v>2275</v>
      </c>
      <c r="F87" s="5" t="s">
        <v>2276</v>
      </c>
      <c r="G87" s="5" t="s">
        <v>1927</v>
      </c>
      <c r="H87" s="5" t="s">
        <v>2277</v>
      </c>
      <c r="J87" s="5" t="s">
        <v>2233</v>
      </c>
    </row>
    <row r="88" spans="1:10">
      <c r="A88" s="5">
        <v>87</v>
      </c>
      <c r="B88" s="5" t="s">
        <v>1678</v>
      </c>
      <c r="C88" s="5" t="s">
        <v>148</v>
      </c>
      <c r="D88" s="5" t="s">
        <v>1991</v>
      </c>
      <c r="E88" s="5" t="s">
        <v>1992</v>
      </c>
      <c r="F88" s="5" t="s">
        <v>1993</v>
      </c>
      <c r="G88" s="5" t="s">
        <v>1936</v>
      </c>
      <c r="J88" s="5" t="s">
        <v>2233</v>
      </c>
    </row>
    <row r="89" spans="1:10">
      <c r="A89" s="5">
        <v>88</v>
      </c>
      <c r="B89" s="5" t="s">
        <v>1678</v>
      </c>
      <c r="C89" s="5" t="s">
        <v>148</v>
      </c>
      <c r="D89" s="5" t="s">
        <v>1994</v>
      </c>
      <c r="E89" s="5" t="s">
        <v>1995</v>
      </c>
      <c r="F89" s="5" t="s">
        <v>1996</v>
      </c>
      <c r="G89" s="5" t="s">
        <v>1778</v>
      </c>
      <c r="H89" s="5" t="s">
        <v>1997</v>
      </c>
      <c r="J89" s="5" t="s">
        <v>2233</v>
      </c>
    </row>
    <row r="90" spans="1:10">
      <c r="A90" s="5">
        <v>89</v>
      </c>
      <c r="B90" s="5" t="s">
        <v>1678</v>
      </c>
      <c r="C90" s="5" t="s">
        <v>148</v>
      </c>
      <c r="D90" s="5" t="s">
        <v>1998</v>
      </c>
      <c r="E90" s="5" t="s">
        <v>1999</v>
      </c>
      <c r="F90" s="5" t="s">
        <v>2000</v>
      </c>
      <c r="G90" s="5" t="s">
        <v>2001</v>
      </c>
      <c r="J90" s="5" t="s">
        <v>2233</v>
      </c>
    </row>
    <row r="91" spans="1:10">
      <c r="A91" s="5">
        <v>90</v>
      </c>
      <c r="B91" s="5" t="s">
        <v>1678</v>
      </c>
      <c r="C91" s="5" t="s">
        <v>148</v>
      </c>
      <c r="D91" s="5" t="s">
        <v>2002</v>
      </c>
      <c r="E91" s="5" t="s">
        <v>2003</v>
      </c>
      <c r="F91" s="5" t="s">
        <v>2004</v>
      </c>
      <c r="G91" s="5" t="s">
        <v>1936</v>
      </c>
      <c r="H91" s="5" t="s">
        <v>1721</v>
      </c>
      <c r="J91" s="5" t="s">
        <v>2233</v>
      </c>
    </row>
    <row r="92" spans="1:10">
      <c r="A92" s="5">
        <v>91</v>
      </c>
      <c r="B92" s="5" t="s">
        <v>1678</v>
      </c>
      <c r="C92" s="5" t="s">
        <v>148</v>
      </c>
      <c r="D92" s="5" t="s">
        <v>2007</v>
      </c>
      <c r="E92" s="5" t="s">
        <v>2008</v>
      </c>
      <c r="F92" s="5" t="s">
        <v>2009</v>
      </c>
      <c r="G92" s="5" t="s">
        <v>2010</v>
      </c>
      <c r="J92" s="5" t="s">
        <v>2233</v>
      </c>
    </row>
    <row r="93" spans="1:10">
      <c r="A93" s="5">
        <v>92</v>
      </c>
      <c r="B93" s="5" t="s">
        <v>1678</v>
      </c>
      <c r="C93" s="5" t="s">
        <v>148</v>
      </c>
      <c r="D93" s="5" t="s">
        <v>2278</v>
      </c>
      <c r="E93" s="5" t="s">
        <v>2279</v>
      </c>
      <c r="F93" s="5" t="s">
        <v>2280</v>
      </c>
      <c r="G93" s="5" t="s">
        <v>1725</v>
      </c>
      <c r="J93" s="5" t="s">
        <v>2233</v>
      </c>
    </row>
    <row r="94" spans="1:10">
      <c r="A94" s="5">
        <v>93</v>
      </c>
      <c r="B94" s="5" t="s">
        <v>1678</v>
      </c>
      <c r="C94" s="5" t="s">
        <v>148</v>
      </c>
      <c r="D94" s="5" t="s">
        <v>2011</v>
      </c>
      <c r="E94" s="5" t="s">
        <v>2012</v>
      </c>
      <c r="F94" s="5" t="s">
        <v>2013</v>
      </c>
      <c r="G94" s="5" t="s">
        <v>1756</v>
      </c>
      <c r="J94" s="5" t="s">
        <v>2233</v>
      </c>
    </row>
    <row r="95" spans="1:10">
      <c r="A95" s="5">
        <v>94</v>
      </c>
      <c r="B95" s="5" t="s">
        <v>1678</v>
      </c>
      <c r="C95" s="5" t="s">
        <v>148</v>
      </c>
      <c r="D95" s="5" t="s">
        <v>2014</v>
      </c>
      <c r="E95" s="5" t="s">
        <v>2015</v>
      </c>
      <c r="F95" s="5" t="s">
        <v>2016</v>
      </c>
      <c r="G95" s="5" t="s">
        <v>1729</v>
      </c>
      <c r="J95" s="5" t="s">
        <v>2233</v>
      </c>
    </row>
    <row r="96" spans="1:10">
      <c r="A96" s="5">
        <v>95</v>
      </c>
      <c r="B96" s="5" t="s">
        <v>1678</v>
      </c>
      <c r="C96" s="5" t="s">
        <v>148</v>
      </c>
      <c r="D96" s="5" t="s">
        <v>2017</v>
      </c>
      <c r="E96" s="5" t="s">
        <v>2018</v>
      </c>
      <c r="F96" s="5" t="s">
        <v>2019</v>
      </c>
      <c r="G96" s="5" t="s">
        <v>1729</v>
      </c>
      <c r="J96" s="5" t="s">
        <v>2233</v>
      </c>
    </row>
    <row r="97" spans="1:10">
      <c r="A97" s="5">
        <v>96</v>
      </c>
      <c r="B97" s="5" t="s">
        <v>1678</v>
      </c>
      <c r="C97" s="5" t="s">
        <v>148</v>
      </c>
      <c r="D97" s="5" t="s">
        <v>2020</v>
      </c>
      <c r="E97" s="5" t="s">
        <v>2021</v>
      </c>
      <c r="F97" s="5" t="s">
        <v>2022</v>
      </c>
      <c r="G97" s="5" t="s">
        <v>1872</v>
      </c>
      <c r="J97" s="5" t="s">
        <v>2233</v>
      </c>
    </row>
    <row r="98" spans="1:10">
      <c r="A98" s="5">
        <v>97</v>
      </c>
      <c r="B98" s="5" t="s">
        <v>1678</v>
      </c>
      <c r="C98" s="5" t="s">
        <v>148</v>
      </c>
      <c r="D98" s="5" t="s">
        <v>2023</v>
      </c>
      <c r="E98" s="5" t="s">
        <v>2024</v>
      </c>
      <c r="F98" s="5" t="s">
        <v>2025</v>
      </c>
      <c r="G98" s="5" t="s">
        <v>1854</v>
      </c>
      <c r="J98" s="5" t="s">
        <v>2233</v>
      </c>
    </row>
    <row r="99" spans="1:10">
      <c r="A99" s="5">
        <v>98</v>
      </c>
      <c r="B99" s="5" t="s">
        <v>1678</v>
      </c>
      <c r="C99" s="5" t="s">
        <v>148</v>
      </c>
      <c r="D99" s="5" t="s">
        <v>2026</v>
      </c>
      <c r="E99" s="5" t="s">
        <v>2027</v>
      </c>
      <c r="F99" s="5" t="s">
        <v>2028</v>
      </c>
      <c r="G99" s="5" t="s">
        <v>1756</v>
      </c>
      <c r="J99" s="5" t="s">
        <v>2233</v>
      </c>
    </row>
    <row r="100" spans="1:10">
      <c r="A100" s="5">
        <v>99</v>
      </c>
      <c r="B100" s="5" t="s">
        <v>1678</v>
      </c>
      <c r="C100" s="5" t="s">
        <v>148</v>
      </c>
      <c r="D100" s="5" t="s">
        <v>2029</v>
      </c>
      <c r="E100" s="5" t="s">
        <v>2030</v>
      </c>
      <c r="F100" s="5" t="s">
        <v>2031</v>
      </c>
      <c r="G100" s="5" t="s">
        <v>2032</v>
      </c>
      <c r="J100" s="5" t="s">
        <v>2233</v>
      </c>
    </row>
    <row r="101" spans="1:10">
      <c r="A101" s="5">
        <v>100</v>
      </c>
      <c r="B101" s="5" t="s">
        <v>1678</v>
      </c>
      <c r="C101" s="5" t="s">
        <v>148</v>
      </c>
      <c r="D101" s="5" t="s">
        <v>2033</v>
      </c>
      <c r="E101" s="5" t="s">
        <v>2034</v>
      </c>
      <c r="F101" s="5" t="s">
        <v>2035</v>
      </c>
      <c r="G101" s="5" t="s">
        <v>1733</v>
      </c>
      <c r="J101" s="5" t="s">
        <v>2233</v>
      </c>
    </row>
    <row r="102" spans="1:10">
      <c r="A102" s="5">
        <v>101</v>
      </c>
      <c r="B102" s="5" t="s">
        <v>1678</v>
      </c>
      <c r="C102" s="5" t="s">
        <v>148</v>
      </c>
      <c r="D102" s="5" t="s">
        <v>2036</v>
      </c>
      <c r="E102" s="5" t="s">
        <v>2037</v>
      </c>
      <c r="F102" s="5" t="s">
        <v>2038</v>
      </c>
      <c r="G102" s="5" t="s">
        <v>2039</v>
      </c>
      <c r="J102" s="5" t="s">
        <v>2233</v>
      </c>
    </row>
    <row r="103" spans="1:10">
      <c r="A103" s="5">
        <v>102</v>
      </c>
      <c r="B103" s="5" t="s">
        <v>1678</v>
      </c>
      <c r="C103" s="5" t="s">
        <v>148</v>
      </c>
      <c r="D103" s="5" t="s">
        <v>2040</v>
      </c>
      <c r="E103" s="5" t="s">
        <v>2041</v>
      </c>
      <c r="F103" s="5" t="s">
        <v>2042</v>
      </c>
      <c r="G103" s="5" t="s">
        <v>1682</v>
      </c>
      <c r="J103" s="5" t="s">
        <v>2233</v>
      </c>
    </row>
    <row r="104" spans="1:10">
      <c r="A104" s="5">
        <v>103</v>
      </c>
      <c r="B104" s="5" t="s">
        <v>1678</v>
      </c>
      <c r="C104" s="5" t="s">
        <v>148</v>
      </c>
      <c r="D104" s="5" t="s">
        <v>2043</v>
      </c>
      <c r="E104" s="5" t="s">
        <v>2044</v>
      </c>
      <c r="F104" s="5" t="s">
        <v>2045</v>
      </c>
      <c r="G104" s="5" t="s">
        <v>1690</v>
      </c>
      <c r="H104" s="5" t="s">
        <v>2046</v>
      </c>
      <c r="J104" s="5" t="s">
        <v>2233</v>
      </c>
    </row>
    <row r="105" spans="1:10">
      <c r="A105" s="5">
        <v>104</v>
      </c>
      <c r="B105" s="5" t="s">
        <v>1678</v>
      </c>
      <c r="C105" s="5" t="s">
        <v>148</v>
      </c>
      <c r="D105" s="5" t="s">
        <v>2047</v>
      </c>
      <c r="E105" s="5" t="s">
        <v>2048</v>
      </c>
      <c r="F105" s="5" t="s">
        <v>2049</v>
      </c>
      <c r="G105" s="5" t="s">
        <v>1982</v>
      </c>
      <c r="J105" s="5" t="s">
        <v>2233</v>
      </c>
    </row>
    <row r="106" spans="1:10">
      <c r="A106" s="5">
        <v>105</v>
      </c>
      <c r="B106" s="5" t="s">
        <v>1678</v>
      </c>
      <c r="C106" s="5" t="s">
        <v>148</v>
      </c>
      <c r="D106" s="5" t="s">
        <v>2050</v>
      </c>
      <c r="E106" s="5" t="s">
        <v>2051</v>
      </c>
      <c r="F106" s="5" t="s">
        <v>2052</v>
      </c>
      <c r="G106" s="5" t="s">
        <v>1868</v>
      </c>
      <c r="J106" s="5" t="s">
        <v>2233</v>
      </c>
    </row>
    <row r="107" spans="1:10">
      <c r="A107" s="5">
        <v>106</v>
      </c>
      <c r="B107" s="5" t="s">
        <v>1678</v>
      </c>
      <c r="C107" s="5" t="s">
        <v>148</v>
      </c>
      <c r="D107" s="5" t="s">
        <v>2053</v>
      </c>
      <c r="E107" s="5" t="s">
        <v>2054</v>
      </c>
      <c r="F107" s="5" t="s">
        <v>2055</v>
      </c>
      <c r="G107" s="5" t="s">
        <v>1936</v>
      </c>
      <c r="J107" s="5" t="s">
        <v>2233</v>
      </c>
    </row>
    <row r="108" spans="1:10">
      <c r="A108" s="5">
        <v>107</v>
      </c>
      <c r="B108" s="5" t="s">
        <v>1678</v>
      </c>
      <c r="C108" s="5" t="s">
        <v>148</v>
      </c>
      <c r="D108" s="5" t="s">
        <v>2056</v>
      </c>
      <c r="E108" s="5" t="s">
        <v>2057</v>
      </c>
      <c r="F108" s="5" t="s">
        <v>2058</v>
      </c>
      <c r="G108" s="5" t="s">
        <v>2059</v>
      </c>
      <c r="J108" s="5" t="s">
        <v>2233</v>
      </c>
    </row>
    <row r="109" spans="1:10">
      <c r="A109" s="5">
        <v>108</v>
      </c>
      <c r="B109" s="5" t="s">
        <v>1678</v>
      </c>
      <c r="C109" s="5" t="s">
        <v>148</v>
      </c>
      <c r="D109" s="5" t="s">
        <v>2060</v>
      </c>
      <c r="E109" s="5" t="s">
        <v>2061</v>
      </c>
      <c r="F109" s="5" t="s">
        <v>2058</v>
      </c>
      <c r="G109" s="5" t="s">
        <v>1843</v>
      </c>
      <c r="J109" s="5" t="s">
        <v>2233</v>
      </c>
    </row>
    <row r="110" spans="1:10">
      <c r="A110" s="5">
        <v>109</v>
      </c>
      <c r="B110" s="5" t="s">
        <v>1678</v>
      </c>
      <c r="C110" s="5" t="s">
        <v>148</v>
      </c>
      <c r="D110" s="5" t="s">
        <v>2062</v>
      </c>
      <c r="E110" s="5" t="s">
        <v>2063</v>
      </c>
      <c r="F110" s="5" t="s">
        <v>2058</v>
      </c>
      <c r="G110" s="5" t="s">
        <v>2064</v>
      </c>
      <c r="J110" s="5" t="s">
        <v>2233</v>
      </c>
    </row>
    <row r="111" spans="1:10">
      <c r="A111" s="5">
        <v>110</v>
      </c>
      <c r="B111" s="5" t="s">
        <v>1678</v>
      </c>
      <c r="C111" s="5" t="s">
        <v>148</v>
      </c>
      <c r="D111" s="5" t="s">
        <v>2065</v>
      </c>
      <c r="E111" s="5" t="s">
        <v>2066</v>
      </c>
      <c r="F111" s="5" t="s">
        <v>2058</v>
      </c>
      <c r="G111" s="5" t="s">
        <v>2067</v>
      </c>
      <c r="J111" s="5" t="s">
        <v>2233</v>
      </c>
    </row>
    <row r="112" spans="1:10">
      <c r="A112" s="5">
        <v>111</v>
      </c>
      <c r="B112" s="5" t="s">
        <v>1678</v>
      </c>
      <c r="C112" s="5" t="s">
        <v>148</v>
      </c>
      <c r="D112" s="5" t="s">
        <v>2068</v>
      </c>
      <c r="E112" s="5" t="s">
        <v>2069</v>
      </c>
      <c r="F112" s="5" t="s">
        <v>2058</v>
      </c>
      <c r="G112" s="5" t="s">
        <v>2070</v>
      </c>
      <c r="J112" s="5" t="s">
        <v>2233</v>
      </c>
    </row>
    <row r="113" spans="1:10">
      <c r="A113" s="5">
        <v>112</v>
      </c>
      <c r="B113" s="5" t="s">
        <v>1678</v>
      </c>
      <c r="C113" s="5" t="s">
        <v>148</v>
      </c>
      <c r="D113" s="5" t="s">
        <v>2071</v>
      </c>
      <c r="E113" s="5" t="s">
        <v>2072</v>
      </c>
      <c r="F113" s="5" t="s">
        <v>2058</v>
      </c>
      <c r="G113" s="5" t="s">
        <v>2073</v>
      </c>
      <c r="J113" s="5" t="s">
        <v>2233</v>
      </c>
    </row>
    <row r="114" spans="1:10">
      <c r="A114" s="5">
        <v>113</v>
      </c>
      <c r="B114" s="5" t="s">
        <v>1678</v>
      </c>
      <c r="C114" s="5" t="s">
        <v>148</v>
      </c>
      <c r="D114" s="5" t="s">
        <v>2074</v>
      </c>
      <c r="E114" s="5" t="s">
        <v>2075</v>
      </c>
      <c r="F114" s="5" t="s">
        <v>2058</v>
      </c>
      <c r="G114" s="5" t="s">
        <v>2076</v>
      </c>
      <c r="J114" s="5" t="s">
        <v>2233</v>
      </c>
    </row>
    <row r="115" spans="1:10">
      <c r="A115" s="5">
        <v>114</v>
      </c>
      <c r="B115" s="5" t="s">
        <v>1678</v>
      </c>
      <c r="C115" s="5" t="s">
        <v>148</v>
      </c>
      <c r="D115" s="5" t="s">
        <v>2077</v>
      </c>
      <c r="E115" s="5" t="s">
        <v>2078</v>
      </c>
      <c r="F115" s="5" t="s">
        <v>2058</v>
      </c>
      <c r="G115" s="5" t="s">
        <v>2079</v>
      </c>
      <c r="J115" s="5" t="s">
        <v>2233</v>
      </c>
    </row>
    <row r="116" spans="1:10">
      <c r="A116" s="5">
        <v>115</v>
      </c>
      <c r="B116" s="5" t="s">
        <v>1678</v>
      </c>
      <c r="C116" s="5" t="s">
        <v>148</v>
      </c>
      <c r="D116" s="5" t="s">
        <v>2080</v>
      </c>
      <c r="E116" s="5" t="s">
        <v>2081</v>
      </c>
      <c r="F116" s="5" t="s">
        <v>2082</v>
      </c>
      <c r="G116" s="5" t="s">
        <v>1720</v>
      </c>
      <c r="J116" s="5" t="s">
        <v>2233</v>
      </c>
    </row>
    <row r="117" spans="1:10">
      <c r="A117" s="5">
        <v>116</v>
      </c>
      <c r="B117" s="5" t="s">
        <v>1678</v>
      </c>
      <c r="C117" s="5" t="s">
        <v>148</v>
      </c>
      <c r="D117" s="5" t="s">
        <v>2083</v>
      </c>
      <c r="E117" s="5" t="s">
        <v>2084</v>
      </c>
      <c r="F117" s="5" t="s">
        <v>2085</v>
      </c>
      <c r="G117" s="5" t="s">
        <v>2086</v>
      </c>
      <c r="J117" s="5" t="s">
        <v>2233</v>
      </c>
    </row>
    <row r="118" spans="1:10">
      <c r="A118" s="5">
        <v>117</v>
      </c>
      <c r="B118" s="5" t="s">
        <v>1678</v>
      </c>
      <c r="C118" s="5" t="s">
        <v>148</v>
      </c>
      <c r="D118" s="5" t="s">
        <v>2005</v>
      </c>
      <c r="E118" s="5" t="s">
        <v>2281</v>
      </c>
      <c r="F118" s="5" t="s">
        <v>2006</v>
      </c>
      <c r="G118" s="5" t="s">
        <v>1936</v>
      </c>
      <c r="J118" s="5" t="s">
        <v>2233</v>
      </c>
    </row>
    <row r="119" spans="1:10">
      <c r="A119" s="5">
        <v>118</v>
      </c>
      <c r="B119" s="5" t="s">
        <v>1678</v>
      </c>
      <c r="C119" s="5" t="s">
        <v>148</v>
      </c>
      <c r="D119" s="5" t="s">
        <v>2087</v>
      </c>
      <c r="E119" s="5" t="s">
        <v>2088</v>
      </c>
      <c r="F119" s="5" t="s">
        <v>2089</v>
      </c>
      <c r="G119" s="5" t="s">
        <v>1824</v>
      </c>
      <c r="J119" s="5" t="s">
        <v>2233</v>
      </c>
    </row>
    <row r="120" spans="1:10">
      <c r="A120" s="5">
        <v>119</v>
      </c>
      <c r="B120" s="5" t="s">
        <v>1678</v>
      </c>
      <c r="C120" s="5" t="s">
        <v>148</v>
      </c>
      <c r="D120" s="5" t="s">
        <v>2090</v>
      </c>
      <c r="E120" s="5" t="s">
        <v>2091</v>
      </c>
      <c r="F120" s="5" t="s">
        <v>2092</v>
      </c>
      <c r="G120" s="5" t="s">
        <v>2093</v>
      </c>
      <c r="J120" s="5" t="s">
        <v>2233</v>
      </c>
    </row>
    <row r="121" spans="1:10">
      <c r="A121" s="5">
        <v>120</v>
      </c>
      <c r="B121" s="5" t="s">
        <v>1678</v>
      </c>
      <c r="C121" s="5" t="s">
        <v>148</v>
      </c>
      <c r="D121" s="5" t="s">
        <v>2094</v>
      </c>
      <c r="E121" s="5" t="s">
        <v>2095</v>
      </c>
      <c r="F121" s="5" t="s">
        <v>2096</v>
      </c>
      <c r="G121" s="5" t="s">
        <v>1868</v>
      </c>
      <c r="J121" s="5" t="s">
        <v>2233</v>
      </c>
    </row>
    <row r="122" spans="1:10">
      <c r="A122" s="5">
        <v>121</v>
      </c>
      <c r="B122" s="5" t="s">
        <v>1678</v>
      </c>
      <c r="C122" s="5" t="s">
        <v>148</v>
      </c>
      <c r="D122" s="5" t="s">
        <v>2282</v>
      </c>
      <c r="E122" s="5" t="s">
        <v>2283</v>
      </c>
      <c r="F122" s="5" t="s">
        <v>2284</v>
      </c>
      <c r="G122" s="5" t="s">
        <v>2285</v>
      </c>
      <c r="H122" s="5" t="s">
        <v>2286</v>
      </c>
      <c r="J122" s="5" t="s">
        <v>2233</v>
      </c>
    </row>
    <row r="123" spans="1:10">
      <c r="A123" s="5">
        <v>122</v>
      </c>
      <c r="B123" s="5" t="s">
        <v>1678</v>
      </c>
      <c r="C123" s="5" t="s">
        <v>148</v>
      </c>
      <c r="D123" s="5" t="s">
        <v>2097</v>
      </c>
      <c r="E123" s="5" t="s">
        <v>2098</v>
      </c>
      <c r="F123" s="5" t="s">
        <v>2099</v>
      </c>
      <c r="G123" s="5" t="s">
        <v>1978</v>
      </c>
      <c r="J123" s="5" t="s">
        <v>2233</v>
      </c>
    </row>
    <row r="124" spans="1:10">
      <c r="A124" s="5">
        <v>123</v>
      </c>
      <c r="B124" s="5" t="s">
        <v>1678</v>
      </c>
      <c r="C124" s="5" t="s">
        <v>148</v>
      </c>
      <c r="D124" s="5" t="s">
        <v>2100</v>
      </c>
      <c r="E124" s="5" t="s">
        <v>2101</v>
      </c>
      <c r="F124" s="5" t="s">
        <v>2102</v>
      </c>
      <c r="G124" s="5" t="s">
        <v>1733</v>
      </c>
      <c r="J124" s="5" t="s">
        <v>2233</v>
      </c>
    </row>
    <row r="125" spans="1:10">
      <c r="A125" s="5">
        <v>124</v>
      </c>
      <c r="B125" s="5" t="s">
        <v>1678</v>
      </c>
      <c r="C125" s="5" t="s">
        <v>148</v>
      </c>
      <c r="D125" s="5" t="s">
        <v>2103</v>
      </c>
      <c r="E125" s="5" t="s">
        <v>2104</v>
      </c>
      <c r="F125" s="5" t="s">
        <v>2105</v>
      </c>
      <c r="G125" s="5" t="s">
        <v>1733</v>
      </c>
      <c r="J125" s="5" t="s">
        <v>2233</v>
      </c>
    </row>
    <row r="126" spans="1:10">
      <c r="A126" s="5">
        <v>125</v>
      </c>
      <c r="B126" s="5" t="s">
        <v>1678</v>
      </c>
      <c r="C126" s="5" t="s">
        <v>148</v>
      </c>
      <c r="D126" s="5" t="s">
        <v>2106</v>
      </c>
      <c r="E126" s="5" t="s">
        <v>2107</v>
      </c>
      <c r="F126" s="5" t="s">
        <v>2108</v>
      </c>
      <c r="G126" s="5" t="s">
        <v>1756</v>
      </c>
      <c r="H126" s="5" t="s">
        <v>2109</v>
      </c>
      <c r="I126" s="5" t="s">
        <v>2287</v>
      </c>
      <c r="J126" s="5" t="s">
        <v>2233</v>
      </c>
    </row>
    <row r="127" spans="1:10">
      <c r="A127" s="5">
        <v>126</v>
      </c>
      <c r="B127" s="5" t="s">
        <v>1678</v>
      </c>
      <c r="C127" s="5" t="s">
        <v>148</v>
      </c>
      <c r="D127" s="5" t="s">
        <v>2110</v>
      </c>
      <c r="E127" s="5" t="s">
        <v>2111</v>
      </c>
      <c r="F127" s="5" t="s">
        <v>2112</v>
      </c>
      <c r="G127" s="5" t="s">
        <v>2113</v>
      </c>
      <c r="J127" s="5" t="s">
        <v>2233</v>
      </c>
    </row>
    <row r="128" spans="1:10">
      <c r="A128" s="5">
        <v>127</v>
      </c>
      <c r="B128" s="5" t="s">
        <v>1678</v>
      </c>
      <c r="C128" s="5" t="s">
        <v>148</v>
      </c>
      <c r="D128" s="5" t="s">
        <v>2114</v>
      </c>
      <c r="E128" s="5" t="s">
        <v>2115</v>
      </c>
      <c r="F128" s="5" t="s">
        <v>2116</v>
      </c>
      <c r="G128" s="5" t="s">
        <v>1794</v>
      </c>
      <c r="H128" s="5" t="s">
        <v>2117</v>
      </c>
      <c r="J128" s="5" t="s">
        <v>2233</v>
      </c>
    </row>
    <row r="129" spans="1:10">
      <c r="A129" s="5">
        <v>128</v>
      </c>
      <c r="B129" s="5" t="s">
        <v>1678</v>
      </c>
      <c r="C129" s="5" t="s">
        <v>148</v>
      </c>
      <c r="D129" s="5" t="s">
        <v>2118</v>
      </c>
      <c r="E129" s="5" t="s">
        <v>2115</v>
      </c>
      <c r="F129" s="5" t="s">
        <v>2119</v>
      </c>
      <c r="G129" s="5" t="s">
        <v>2120</v>
      </c>
      <c r="J129" s="5" t="s">
        <v>2233</v>
      </c>
    </row>
    <row r="130" spans="1:10">
      <c r="A130" s="5">
        <v>129</v>
      </c>
      <c r="B130" s="5" t="s">
        <v>1678</v>
      </c>
      <c r="C130" s="5" t="s">
        <v>148</v>
      </c>
      <c r="D130" s="5" t="s">
        <v>2121</v>
      </c>
      <c r="E130" s="5" t="s">
        <v>2122</v>
      </c>
      <c r="F130" s="5" t="s">
        <v>2123</v>
      </c>
      <c r="G130" s="5" t="s">
        <v>1927</v>
      </c>
      <c r="J130" s="5" t="s">
        <v>2233</v>
      </c>
    </row>
    <row r="131" spans="1:10">
      <c r="A131" s="5">
        <v>130</v>
      </c>
      <c r="B131" s="5" t="s">
        <v>1678</v>
      </c>
      <c r="C131" s="5" t="s">
        <v>148</v>
      </c>
      <c r="D131" s="5" t="s">
        <v>2288</v>
      </c>
      <c r="E131" s="5" t="s">
        <v>2289</v>
      </c>
      <c r="F131" s="5" t="s">
        <v>2290</v>
      </c>
      <c r="G131" s="5" t="s">
        <v>1824</v>
      </c>
      <c r="J131" s="5" t="s">
        <v>2233</v>
      </c>
    </row>
    <row r="132" spans="1:10">
      <c r="A132" s="5">
        <v>131</v>
      </c>
      <c r="B132" s="5" t="s">
        <v>1678</v>
      </c>
      <c r="C132" s="5" t="s">
        <v>148</v>
      </c>
      <c r="D132" s="5" t="s">
        <v>2124</v>
      </c>
      <c r="E132" s="5" t="s">
        <v>2125</v>
      </c>
      <c r="F132" s="5" t="s">
        <v>2126</v>
      </c>
      <c r="G132" s="5" t="s">
        <v>1733</v>
      </c>
      <c r="J132" s="5" t="s">
        <v>2233</v>
      </c>
    </row>
    <row r="133" spans="1:10">
      <c r="A133" s="5">
        <v>132</v>
      </c>
      <c r="B133" s="5" t="s">
        <v>1678</v>
      </c>
      <c r="C133" s="5" t="s">
        <v>148</v>
      </c>
      <c r="D133" s="5" t="s">
        <v>2127</v>
      </c>
      <c r="E133" s="5" t="s">
        <v>2128</v>
      </c>
      <c r="F133" s="5" t="s">
        <v>2129</v>
      </c>
      <c r="G133" s="5" t="s">
        <v>2086</v>
      </c>
      <c r="J133" s="5" t="s">
        <v>2233</v>
      </c>
    </row>
    <row r="134" spans="1:10">
      <c r="A134" s="5">
        <v>133</v>
      </c>
      <c r="B134" s="5" t="s">
        <v>1678</v>
      </c>
      <c r="C134" s="5" t="s">
        <v>148</v>
      </c>
      <c r="D134" s="5" t="s">
        <v>2130</v>
      </c>
      <c r="E134" s="5" t="s">
        <v>2131</v>
      </c>
      <c r="F134" s="5" t="s">
        <v>2132</v>
      </c>
      <c r="G134" s="5" t="s">
        <v>2133</v>
      </c>
      <c r="J134" s="5" t="s">
        <v>2233</v>
      </c>
    </row>
    <row r="135" spans="1:10">
      <c r="A135" s="5">
        <v>134</v>
      </c>
      <c r="B135" s="5" t="s">
        <v>1678</v>
      </c>
      <c r="C135" s="5" t="s">
        <v>148</v>
      </c>
      <c r="D135" s="5" t="s">
        <v>2134</v>
      </c>
      <c r="E135" s="5" t="s">
        <v>2135</v>
      </c>
      <c r="F135" s="5" t="s">
        <v>2136</v>
      </c>
      <c r="G135" s="5" t="s">
        <v>2113</v>
      </c>
      <c r="J135" s="5" t="s">
        <v>2233</v>
      </c>
    </row>
    <row r="136" spans="1:10">
      <c r="A136" s="5">
        <v>135</v>
      </c>
      <c r="B136" s="5" t="s">
        <v>1678</v>
      </c>
      <c r="C136" s="5" t="s">
        <v>148</v>
      </c>
      <c r="D136" s="5" t="s">
        <v>2137</v>
      </c>
      <c r="E136" s="5" t="s">
        <v>2138</v>
      </c>
      <c r="F136" s="5" t="s">
        <v>2139</v>
      </c>
      <c r="G136" s="5" t="s">
        <v>2140</v>
      </c>
      <c r="J136" s="5" t="s">
        <v>2233</v>
      </c>
    </row>
    <row r="137" spans="1:10">
      <c r="A137" s="5">
        <v>136</v>
      </c>
      <c r="B137" s="5" t="s">
        <v>1678</v>
      </c>
      <c r="C137" s="5" t="s">
        <v>148</v>
      </c>
      <c r="D137" s="5" t="s">
        <v>2141</v>
      </c>
      <c r="E137" s="5" t="s">
        <v>2142</v>
      </c>
      <c r="F137" s="5" t="s">
        <v>2143</v>
      </c>
      <c r="G137" s="5" t="s">
        <v>1752</v>
      </c>
      <c r="J137" s="5" t="s">
        <v>2233</v>
      </c>
    </row>
    <row r="138" spans="1:10">
      <c r="A138" s="5">
        <v>137</v>
      </c>
      <c r="B138" s="5" t="s">
        <v>1678</v>
      </c>
      <c r="C138" s="5" t="s">
        <v>148</v>
      </c>
      <c r="D138" s="5" t="s">
        <v>2144</v>
      </c>
      <c r="E138" s="5" t="s">
        <v>2145</v>
      </c>
      <c r="F138" s="5" t="s">
        <v>2146</v>
      </c>
      <c r="G138" s="5" t="s">
        <v>1927</v>
      </c>
      <c r="J138" s="5" t="s">
        <v>2233</v>
      </c>
    </row>
    <row r="139" spans="1:10">
      <c r="A139" s="5">
        <v>138</v>
      </c>
      <c r="B139" s="5" t="s">
        <v>1678</v>
      </c>
      <c r="C139" s="5" t="s">
        <v>148</v>
      </c>
      <c r="D139" s="5" t="s">
        <v>2147</v>
      </c>
      <c r="E139" s="5" t="s">
        <v>2148</v>
      </c>
      <c r="F139" s="5" t="s">
        <v>2149</v>
      </c>
      <c r="G139" s="5" t="s">
        <v>1959</v>
      </c>
      <c r="J139" s="5" t="s">
        <v>2233</v>
      </c>
    </row>
    <row r="140" spans="1:10">
      <c r="A140" s="5">
        <v>139</v>
      </c>
      <c r="B140" s="5" t="s">
        <v>1678</v>
      </c>
      <c r="C140" s="5" t="s">
        <v>148</v>
      </c>
      <c r="D140" s="5" t="s">
        <v>2150</v>
      </c>
      <c r="E140" s="5" t="s">
        <v>2151</v>
      </c>
      <c r="F140" s="5" t="s">
        <v>2152</v>
      </c>
      <c r="G140" s="5" t="s">
        <v>2153</v>
      </c>
      <c r="J140" s="5" t="s">
        <v>2233</v>
      </c>
    </row>
    <row r="141" spans="1:10">
      <c r="A141" s="5">
        <v>140</v>
      </c>
      <c r="B141" s="5" t="s">
        <v>1678</v>
      </c>
      <c r="C141" s="5" t="s">
        <v>148</v>
      </c>
      <c r="D141" s="5" t="s">
        <v>2154</v>
      </c>
      <c r="E141" s="5" t="s">
        <v>2155</v>
      </c>
      <c r="F141" s="5" t="s">
        <v>2156</v>
      </c>
      <c r="G141" s="5" t="s">
        <v>2086</v>
      </c>
      <c r="J141" s="5" t="s">
        <v>2233</v>
      </c>
    </row>
    <row r="142" spans="1:10">
      <c r="A142" s="5">
        <v>141</v>
      </c>
      <c r="B142" s="5" t="s">
        <v>1678</v>
      </c>
      <c r="C142" s="5" t="s">
        <v>148</v>
      </c>
      <c r="D142" s="5" t="s">
        <v>2157</v>
      </c>
      <c r="E142" s="5" t="s">
        <v>2158</v>
      </c>
      <c r="F142" s="5" t="s">
        <v>2159</v>
      </c>
      <c r="G142" s="5" t="s">
        <v>1880</v>
      </c>
      <c r="J142" s="5" t="s">
        <v>2233</v>
      </c>
    </row>
    <row r="143" spans="1:10">
      <c r="A143" s="5">
        <v>142</v>
      </c>
      <c r="B143" s="5" t="s">
        <v>1678</v>
      </c>
      <c r="C143" s="5" t="s">
        <v>148</v>
      </c>
      <c r="D143" s="5" t="s">
        <v>2160</v>
      </c>
      <c r="E143" s="5" t="s">
        <v>2161</v>
      </c>
      <c r="F143" s="5" t="s">
        <v>2162</v>
      </c>
      <c r="G143" s="5" t="s">
        <v>1928</v>
      </c>
      <c r="J143" s="5" t="s">
        <v>2233</v>
      </c>
    </row>
    <row r="144" spans="1:10">
      <c r="A144" s="5">
        <v>143</v>
      </c>
      <c r="B144" s="5" t="s">
        <v>1678</v>
      </c>
      <c r="C144" s="5" t="s">
        <v>148</v>
      </c>
      <c r="D144" s="5" t="s">
        <v>2163</v>
      </c>
      <c r="E144" s="5" t="s">
        <v>2164</v>
      </c>
      <c r="F144" s="5" t="s">
        <v>1697</v>
      </c>
      <c r="G144" s="5" t="s">
        <v>2165</v>
      </c>
      <c r="J144" s="5" t="s">
        <v>2233</v>
      </c>
    </row>
    <row r="145" spans="1:10">
      <c r="A145" s="5">
        <v>144</v>
      </c>
      <c r="B145" s="5" t="s">
        <v>1678</v>
      </c>
      <c r="C145" s="5" t="s">
        <v>148</v>
      </c>
      <c r="D145" s="5" t="s">
        <v>2166</v>
      </c>
      <c r="E145" s="5" t="s">
        <v>2167</v>
      </c>
      <c r="F145" s="5" t="s">
        <v>2168</v>
      </c>
      <c r="G145" s="5" t="s">
        <v>2093</v>
      </c>
      <c r="J145" s="5" t="s">
        <v>2233</v>
      </c>
    </row>
    <row r="146" spans="1:10">
      <c r="A146" s="5">
        <v>145</v>
      </c>
      <c r="B146" s="5" t="s">
        <v>1678</v>
      </c>
      <c r="C146" s="5" t="s">
        <v>148</v>
      </c>
      <c r="D146" s="5" t="s">
        <v>2169</v>
      </c>
      <c r="E146" s="5" t="s">
        <v>2170</v>
      </c>
      <c r="F146" s="5" t="s">
        <v>2171</v>
      </c>
      <c r="G146" s="5" t="s">
        <v>1733</v>
      </c>
      <c r="J146" s="5" t="s">
        <v>2233</v>
      </c>
    </row>
    <row r="147" spans="1:10">
      <c r="A147" s="5">
        <v>146</v>
      </c>
      <c r="B147" s="5" t="s">
        <v>1678</v>
      </c>
      <c r="C147" s="5" t="s">
        <v>148</v>
      </c>
      <c r="D147" s="5" t="s">
        <v>2172</v>
      </c>
      <c r="E147" s="5" t="s">
        <v>2173</v>
      </c>
      <c r="F147" s="5" t="s">
        <v>2174</v>
      </c>
      <c r="G147" s="5" t="s">
        <v>2175</v>
      </c>
      <c r="J147" s="5" t="s">
        <v>2233</v>
      </c>
    </row>
    <row r="148" spans="1:10">
      <c r="A148" s="5">
        <v>147</v>
      </c>
      <c r="B148" s="5" t="s">
        <v>1678</v>
      </c>
      <c r="C148" s="5" t="s">
        <v>148</v>
      </c>
      <c r="D148" s="5" t="s">
        <v>2176</v>
      </c>
      <c r="E148" s="5" t="s">
        <v>2177</v>
      </c>
      <c r="F148" s="5" t="s">
        <v>2178</v>
      </c>
      <c r="G148" s="5" t="s">
        <v>2179</v>
      </c>
      <c r="J148" s="5" t="s">
        <v>2233</v>
      </c>
    </row>
    <row r="149" spans="1:10">
      <c r="A149" s="5">
        <v>148</v>
      </c>
      <c r="B149" s="5" t="s">
        <v>1678</v>
      </c>
      <c r="C149" s="5" t="s">
        <v>148</v>
      </c>
      <c r="D149" s="5" t="s">
        <v>2180</v>
      </c>
      <c r="E149" s="5" t="s">
        <v>2181</v>
      </c>
      <c r="F149" s="5" t="s">
        <v>2182</v>
      </c>
      <c r="G149" s="5" t="s">
        <v>1868</v>
      </c>
      <c r="J149" s="5" t="s">
        <v>2233</v>
      </c>
    </row>
    <row r="150" spans="1:10">
      <c r="A150" s="5">
        <v>149</v>
      </c>
      <c r="B150" s="5" t="s">
        <v>1678</v>
      </c>
      <c r="C150" s="5" t="s">
        <v>148</v>
      </c>
      <c r="D150" s="5" t="s">
        <v>2183</v>
      </c>
      <c r="E150" s="5" t="s">
        <v>2184</v>
      </c>
      <c r="F150" s="5" t="s">
        <v>2178</v>
      </c>
      <c r="G150" s="5" t="s">
        <v>2185</v>
      </c>
      <c r="J150" s="5" t="s">
        <v>2233</v>
      </c>
    </row>
    <row r="151" spans="1:10">
      <c r="A151" s="5">
        <v>150</v>
      </c>
      <c r="B151" s="5" t="s">
        <v>1678</v>
      </c>
      <c r="C151" s="5" t="s">
        <v>148</v>
      </c>
      <c r="D151" s="5" t="s">
        <v>2186</v>
      </c>
      <c r="E151" s="5" t="s">
        <v>2187</v>
      </c>
      <c r="F151" s="5" t="s">
        <v>2188</v>
      </c>
      <c r="G151" s="5" t="s">
        <v>1720</v>
      </c>
      <c r="J151" s="5" t="s">
        <v>2233</v>
      </c>
    </row>
    <row r="152" spans="1:10">
      <c r="A152" s="5">
        <v>151</v>
      </c>
      <c r="B152" s="5" t="s">
        <v>1678</v>
      </c>
      <c r="C152" s="5" t="s">
        <v>148</v>
      </c>
      <c r="D152" s="5" t="s">
        <v>2189</v>
      </c>
      <c r="E152" s="5" t="s">
        <v>2190</v>
      </c>
      <c r="F152" s="5" t="s">
        <v>2191</v>
      </c>
      <c r="G152" s="5" t="s">
        <v>2192</v>
      </c>
      <c r="J152" s="5" t="s">
        <v>2233</v>
      </c>
    </row>
    <row r="153" spans="1:10">
      <c r="A153" s="5">
        <v>152</v>
      </c>
      <c r="B153" s="5" t="s">
        <v>1678</v>
      </c>
      <c r="C153" s="5" t="s">
        <v>148</v>
      </c>
      <c r="D153" s="5" t="s">
        <v>2193</v>
      </c>
      <c r="E153" s="5" t="s">
        <v>2194</v>
      </c>
      <c r="F153" s="5" t="s">
        <v>2195</v>
      </c>
      <c r="G153" s="5" t="s">
        <v>2120</v>
      </c>
      <c r="J153" s="5" t="s">
        <v>2233</v>
      </c>
    </row>
    <row r="154" spans="1:10">
      <c r="A154" s="5">
        <v>153</v>
      </c>
      <c r="B154" s="5" t="s">
        <v>1678</v>
      </c>
      <c r="C154" s="5" t="s">
        <v>148</v>
      </c>
      <c r="D154" s="5" t="s">
        <v>2196</v>
      </c>
      <c r="E154" s="5" t="s">
        <v>2197</v>
      </c>
      <c r="F154" s="5" t="s">
        <v>2198</v>
      </c>
      <c r="G154" s="5" t="s">
        <v>1880</v>
      </c>
      <c r="J154" s="5" t="s">
        <v>2233</v>
      </c>
    </row>
    <row r="155" spans="1:10">
      <c r="A155" s="5">
        <v>154</v>
      </c>
      <c r="B155" s="5" t="s">
        <v>1678</v>
      </c>
      <c r="C155" s="5" t="s">
        <v>148</v>
      </c>
      <c r="D155" s="5" t="s">
        <v>2199</v>
      </c>
      <c r="E155" s="5" t="s">
        <v>2200</v>
      </c>
      <c r="F155" s="5" t="s">
        <v>2201</v>
      </c>
      <c r="G155" s="5" t="s">
        <v>1880</v>
      </c>
      <c r="J155" s="5" t="s">
        <v>2233</v>
      </c>
    </row>
    <row r="156" spans="1:10">
      <c r="A156" s="5">
        <v>155</v>
      </c>
      <c r="B156" s="5" t="s">
        <v>1678</v>
      </c>
      <c r="C156" s="5" t="s">
        <v>148</v>
      </c>
      <c r="D156" s="5" t="s">
        <v>2202</v>
      </c>
      <c r="E156" s="5" t="s">
        <v>2203</v>
      </c>
      <c r="F156" s="5" t="s">
        <v>2204</v>
      </c>
      <c r="G156" s="5" t="s">
        <v>2133</v>
      </c>
      <c r="J156" s="5" t="s">
        <v>2233</v>
      </c>
    </row>
    <row r="157" spans="1:10">
      <c r="A157" s="5">
        <v>156</v>
      </c>
      <c r="B157" s="5" t="s">
        <v>1678</v>
      </c>
      <c r="C157" s="5" t="s">
        <v>148</v>
      </c>
      <c r="D157" s="5" t="s">
        <v>2205</v>
      </c>
      <c r="E157" s="5" t="s">
        <v>2206</v>
      </c>
      <c r="F157" s="5" t="s">
        <v>2191</v>
      </c>
      <c r="G157" s="5" t="s">
        <v>2207</v>
      </c>
      <c r="J157" s="5" t="s">
        <v>2233</v>
      </c>
    </row>
    <row r="158" spans="1:10">
      <c r="A158" s="5">
        <v>157</v>
      </c>
      <c r="B158" s="5" t="s">
        <v>1678</v>
      </c>
      <c r="C158" s="5" t="s">
        <v>148</v>
      </c>
      <c r="D158" s="5" t="s">
        <v>2208</v>
      </c>
      <c r="E158" s="5" t="s">
        <v>2209</v>
      </c>
      <c r="F158" s="5" t="s">
        <v>2210</v>
      </c>
      <c r="G158" s="5" t="s">
        <v>2211</v>
      </c>
      <c r="J158" s="5" t="s">
        <v>2233</v>
      </c>
    </row>
    <row r="159" spans="1:10">
      <c r="A159" s="5">
        <v>158</v>
      </c>
      <c r="B159" s="5" t="s">
        <v>1678</v>
      </c>
      <c r="C159" s="5" t="s">
        <v>148</v>
      </c>
      <c r="D159" s="5" t="s">
        <v>2212</v>
      </c>
      <c r="E159" s="5" t="s">
        <v>2213</v>
      </c>
      <c r="F159" s="5" t="s">
        <v>2210</v>
      </c>
      <c r="G159" s="5" t="s">
        <v>2214</v>
      </c>
      <c r="H159" s="5" t="s">
        <v>2215</v>
      </c>
      <c r="J159" s="5" t="s">
        <v>2233</v>
      </c>
    </row>
    <row r="160" spans="1:10">
      <c r="A160" s="5">
        <v>159</v>
      </c>
      <c r="B160" s="5" t="s">
        <v>1678</v>
      </c>
      <c r="C160" s="5" t="s">
        <v>148</v>
      </c>
      <c r="D160" s="5" t="s">
        <v>2216</v>
      </c>
      <c r="E160" s="5" t="s">
        <v>2217</v>
      </c>
      <c r="F160" s="5" t="s">
        <v>1707</v>
      </c>
      <c r="G160" s="5" t="s">
        <v>2207</v>
      </c>
      <c r="J160" s="5" t="s">
        <v>2233</v>
      </c>
    </row>
    <row r="161" spans="1:10">
      <c r="A161" s="5">
        <v>160</v>
      </c>
      <c r="B161" s="5" t="s">
        <v>1678</v>
      </c>
      <c r="C161" s="5" t="s">
        <v>148</v>
      </c>
      <c r="D161" s="5" t="s">
        <v>2218</v>
      </c>
      <c r="E161" s="5" t="s">
        <v>2219</v>
      </c>
      <c r="F161" s="5" t="s">
        <v>2220</v>
      </c>
      <c r="G161" s="5" t="s">
        <v>2221</v>
      </c>
      <c r="J161" s="5" t="s">
        <v>2233</v>
      </c>
    </row>
    <row r="162" spans="1:10">
      <c r="A162" s="5">
        <v>161</v>
      </c>
      <c r="B162" s="5" t="s">
        <v>1678</v>
      </c>
      <c r="C162" s="5" t="s">
        <v>148</v>
      </c>
      <c r="D162" s="5" t="s">
        <v>2222</v>
      </c>
      <c r="E162" s="5" t="s">
        <v>2223</v>
      </c>
      <c r="F162" s="5" t="s">
        <v>2224</v>
      </c>
      <c r="G162" s="5" t="s">
        <v>2225</v>
      </c>
      <c r="J162" s="5" t="s">
        <v>2233</v>
      </c>
    </row>
    <row r="163" spans="1:10">
      <c r="A163" s="5">
        <v>162</v>
      </c>
      <c r="B163" s="5" t="s">
        <v>1678</v>
      </c>
      <c r="C163" s="5" t="s">
        <v>148</v>
      </c>
      <c r="D163" s="5" t="s">
        <v>2226</v>
      </c>
      <c r="E163" s="5" t="s">
        <v>2227</v>
      </c>
      <c r="F163" s="5" t="s">
        <v>2228</v>
      </c>
      <c r="G163" s="5" t="s">
        <v>2229</v>
      </c>
      <c r="J163" s="5" t="s">
        <v>2233</v>
      </c>
    </row>
    <row r="164" spans="1:10">
      <c r="A164" s="5">
        <v>163</v>
      </c>
      <c r="B164" s="5" t="s">
        <v>1678</v>
      </c>
      <c r="C164" s="5" t="s">
        <v>148</v>
      </c>
      <c r="D164" s="5" t="s">
        <v>2230</v>
      </c>
      <c r="E164" s="5" t="s">
        <v>2231</v>
      </c>
      <c r="F164" s="5" t="s">
        <v>2174</v>
      </c>
      <c r="G164" s="5" t="s">
        <v>2232</v>
      </c>
      <c r="J164" s="5" t="s">
        <v>2233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65"/>
  </cols>
  <sheetData>
    <row r="1" spans="1:4">
      <c r="A1" s="1065" t="s">
        <v>1654</v>
      </c>
      <c r="B1" t="s">
        <v>490</v>
      </c>
      <c r="C1" t="s">
        <v>491</v>
      </c>
      <c r="D1" t="s">
        <v>1653</v>
      </c>
    </row>
    <row r="2" spans="1:4">
      <c r="A2" s="1065">
        <v>1</v>
      </c>
      <c r="B2" t="s">
        <v>769</v>
      </c>
      <c r="C2" t="s">
        <v>769</v>
      </c>
      <c r="D2" t="s">
        <v>770</v>
      </c>
    </row>
    <row r="3" spans="1:4">
      <c r="A3" s="1065">
        <v>2</v>
      </c>
      <c r="B3" t="s">
        <v>769</v>
      </c>
      <c r="C3" t="s">
        <v>771</v>
      </c>
      <c r="D3" t="s">
        <v>772</v>
      </c>
    </row>
    <row r="4" spans="1:4">
      <c r="A4" s="1065">
        <v>3</v>
      </c>
      <c r="B4" t="s">
        <v>769</v>
      </c>
      <c r="C4" t="s">
        <v>773</v>
      </c>
      <c r="D4" t="s">
        <v>774</v>
      </c>
    </row>
    <row r="5" spans="1:4">
      <c r="A5" s="1065">
        <v>4</v>
      </c>
      <c r="B5" t="s">
        <v>769</v>
      </c>
      <c r="C5" t="s">
        <v>775</v>
      </c>
      <c r="D5" t="s">
        <v>776</v>
      </c>
    </row>
    <row r="6" spans="1:4">
      <c r="A6" s="1065">
        <v>5</v>
      </c>
      <c r="B6" t="s">
        <v>769</v>
      </c>
      <c r="C6" t="s">
        <v>777</v>
      </c>
      <c r="D6" t="s">
        <v>778</v>
      </c>
    </row>
    <row r="7" spans="1:4">
      <c r="A7" s="1065">
        <v>6</v>
      </c>
      <c r="B7" t="s">
        <v>769</v>
      </c>
      <c r="C7" t="s">
        <v>779</v>
      </c>
      <c r="D7" t="s">
        <v>780</v>
      </c>
    </row>
    <row r="8" spans="1:4">
      <c r="A8" s="1065">
        <v>7</v>
      </c>
      <c r="B8" t="s">
        <v>769</v>
      </c>
      <c r="C8" t="s">
        <v>781</v>
      </c>
      <c r="D8" t="s">
        <v>782</v>
      </c>
    </row>
    <row r="9" spans="1:4">
      <c r="A9" s="1065">
        <v>8</v>
      </c>
      <c r="B9" t="s">
        <v>769</v>
      </c>
      <c r="C9" t="s">
        <v>783</v>
      </c>
      <c r="D9" t="s">
        <v>784</v>
      </c>
    </row>
    <row r="10" spans="1:4">
      <c r="A10" s="1065">
        <v>9</v>
      </c>
      <c r="B10" t="s">
        <v>769</v>
      </c>
      <c r="C10" t="s">
        <v>785</v>
      </c>
      <c r="D10" t="s">
        <v>786</v>
      </c>
    </row>
    <row r="11" spans="1:4">
      <c r="A11" s="1065">
        <v>10</v>
      </c>
      <c r="B11" t="s">
        <v>769</v>
      </c>
      <c r="C11" t="s">
        <v>787</v>
      </c>
      <c r="D11" t="s">
        <v>788</v>
      </c>
    </row>
    <row r="12" spans="1:4">
      <c r="A12" s="1065">
        <v>11</v>
      </c>
      <c r="B12" t="s">
        <v>769</v>
      </c>
      <c r="C12" t="s">
        <v>789</v>
      </c>
      <c r="D12" t="s">
        <v>790</v>
      </c>
    </row>
    <row r="13" spans="1:4">
      <c r="A13" s="1065">
        <v>12</v>
      </c>
      <c r="B13" t="s">
        <v>769</v>
      </c>
      <c r="C13" t="s">
        <v>791</v>
      </c>
      <c r="D13" t="s">
        <v>792</v>
      </c>
    </row>
    <row r="14" spans="1:4">
      <c r="A14" s="1065">
        <v>13</v>
      </c>
      <c r="B14" t="s">
        <v>769</v>
      </c>
      <c r="C14" t="s">
        <v>793</v>
      </c>
      <c r="D14" t="s">
        <v>794</v>
      </c>
    </row>
    <row r="15" spans="1:4">
      <c r="A15" s="1065">
        <v>14</v>
      </c>
      <c r="B15" t="s">
        <v>769</v>
      </c>
      <c r="C15" t="s">
        <v>795</v>
      </c>
      <c r="D15" t="s">
        <v>796</v>
      </c>
    </row>
    <row r="16" spans="1:4">
      <c r="A16" s="1065">
        <v>15</v>
      </c>
      <c r="B16" t="s">
        <v>769</v>
      </c>
      <c r="C16" t="s">
        <v>797</v>
      </c>
      <c r="D16" t="s">
        <v>798</v>
      </c>
    </row>
    <row r="17" spans="1:4">
      <c r="A17" s="1065">
        <v>16</v>
      </c>
      <c r="B17" t="s">
        <v>769</v>
      </c>
      <c r="C17" t="s">
        <v>799</v>
      </c>
      <c r="D17" t="s">
        <v>800</v>
      </c>
    </row>
    <row r="18" spans="1:4">
      <c r="A18" s="1065">
        <v>17</v>
      </c>
      <c r="B18" t="s">
        <v>769</v>
      </c>
      <c r="C18" t="s">
        <v>801</v>
      </c>
      <c r="D18" t="s">
        <v>802</v>
      </c>
    </row>
    <row r="19" spans="1:4">
      <c r="A19" s="1065">
        <v>18</v>
      </c>
      <c r="B19" t="s">
        <v>769</v>
      </c>
      <c r="C19" t="s">
        <v>803</v>
      </c>
      <c r="D19" t="s">
        <v>804</v>
      </c>
    </row>
    <row r="20" spans="1:4">
      <c r="A20" s="1065">
        <v>19</v>
      </c>
      <c r="B20" t="s">
        <v>769</v>
      </c>
      <c r="C20" t="s">
        <v>805</v>
      </c>
      <c r="D20" t="s">
        <v>806</v>
      </c>
    </row>
    <row r="21" spans="1:4">
      <c r="A21" s="1065">
        <v>20</v>
      </c>
      <c r="B21" t="s">
        <v>807</v>
      </c>
      <c r="C21" t="s">
        <v>807</v>
      </c>
      <c r="D21" t="s">
        <v>808</v>
      </c>
    </row>
    <row r="22" spans="1:4">
      <c r="A22" s="1065">
        <v>21</v>
      </c>
      <c r="B22" t="s">
        <v>807</v>
      </c>
      <c r="C22" t="s">
        <v>809</v>
      </c>
      <c r="D22" t="s">
        <v>810</v>
      </c>
    </row>
    <row r="23" spans="1:4">
      <c r="A23" s="1065">
        <v>22</v>
      </c>
      <c r="B23" t="s">
        <v>807</v>
      </c>
      <c r="C23" t="s">
        <v>811</v>
      </c>
      <c r="D23" t="s">
        <v>812</v>
      </c>
    </row>
    <row r="24" spans="1:4">
      <c r="A24" s="1065">
        <v>23</v>
      </c>
      <c r="B24" t="s">
        <v>807</v>
      </c>
      <c r="C24" t="s">
        <v>813</v>
      </c>
      <c r="D24" t="s">
        <v>814</v>
      </c>
    </row>
    <row r="25" spans="1:4">
      <c r="A25" s="1065">
        <v>24</v>
      </c>
      <c r="B25" t="s">
        <v>807</v>
      </c>
      <c r="C25" t="s">
        <v>815</v>
      </c>
      <c r="D25" t="s">
        <v>816</v>
      </c>
    </row>
    <row r="26" spans="1:4">
      <c r="A26" s="1065">
        <v>25</v>
      </c>
      <c r="B26" t="s">
        <v>807</v>
      </c>
      <c r="C26" t="s">
        <v>817</v>
      </c>
      <c r="D26" t="s">
        <v>818</v>
      </c>
    </row>
    <row r="27" spans="1:4">
      <c r="A27" s="1065">
        <v>26</v>
      </c>
      <c r="B27" t="s">
        <v>807</v>
      </c>
      <c r="C27" t="s">
        <v>819</v>
      </c>
      <c r="D27" t="s">
        <v>820</v>
      </c>
    </row>
    <row r="28" spans="1:4">
      <c r="A28" s="1065">
        <v>27</v>
      </c>
      <c r="B28" t="s">
        <v>807</v>
      </c>
      <c r="C28" t="s">
        <v>821</v>
      </c>
      <c r="D28" t="s">
        <v>822</v>
      </c>
    </row>
    <row r="29" spans="1:4">
      <c r="A29" s="1065">
        <v>28</v>
      </c>
      <c r="B29" t="s">
        <v>807</v>
      </c>
      <c r="C29" t="s">
        <v>823</v>
      </c>
      <c r="D29" t="s">
        <v>824</v>
      </c>
    </row>
    <row r="30" spans="1:4">
      <c r="A30" s="1065">
        <v>29</v>
      </c>
      <c r="B30" t="s">
        <v>807</v>
      </c>
      <c r="C30" t="s">
        <v>825</v>
      </c>
      <c r="D30" t="s">
        <v>826</v>
      </c>
    </row>
    <row r="31" spans="1:4">
      <c r="A31" s="1065">
        <v>30</v>
      </c>
      <c r="B31" t="s">
        <v>807</v>
      </c>
      <c r="C31" t="s">
        <v>827</v>
      </c>
      <c r="D31" t="s">
        <v>828</v>
      </c>
    </row>
    <row r="32" spans="1:4">
      <c r="A32" s="1065">
        <v>31</v>
      </c>
      <c r="B32" t="s">
        <v>807</v>
      </c>
      <c r="C32" t="s">
        <v>829</v>
      </c>
      <c r="D32" t="s">
        <v>830</v>
      </c>
    </row>
    <row r="33" spans="1:4">
      <c r="A33" s="1065">
        <v>32</v>
      </c>
      <c r="B33" t="s">
        <v>831</v>
      </c>
      <c r="C33" t="s">
        <v>833</v>
      </c>
      <c r="D33" t="s">
        <v>834</v>
      </c>
    </row>
    <row r="34" spans="1:4">
      <c r="A34" s="1065">
        <v>33</v>
      </c>
      <c r="B34" t="s">
        <v>831</v>
      </c>
      <c r="C34" t="s">
        <v>831</v>
      </c>
      <c r="D34" t="s">
        <v>832</v>
      </c>
    </row>
    <row r="35" spans="1:4">
      <c r="A35" s="1065">
        <v>34</v>
      </c>
      <c r="B35" t="s">
        <v>831</v>
      </c>
      <c r="C35" t="s">
        <v>835</v>
      </c>
      <c r="D35" t="s">
        <v>836</v>
      </c>
    </row>
    <row r="36" spans="1:4">
      <c r="A36" s="1065">
        <v>35</v>
      </c>
      <c r="B36" t="s">
        <v>831</v>
      </c>
      <c r="C36" t="s">
        <v>837</v>
      </c>
      <c r="D36" t="s">
        <v>838</v>
      </c>
    </row>
    <row r="37" spans="1:4">
      <c r="A37" s="1065">
        <v>36</v>
      </c>
      <c r="B37" t="s">
        <v>831</v>
      </c>
      <c r="C37" t="s">
        <v>839</v>
      </c>
      <c r="D37" t="s">
        <v>840</v>
      </c>
    </row>
    <row r="38" spans="1:4">
      <c r="A38" s="1065">
        <v>37</v>
      </c>
      <c r="B38" t="s">
        <v>831</v>
      </c>
      <c r="C38" t="s">
        <v>841</v>
      </c>
      <c r="D38" t="s">
        <v>842</v>
      </c>
    </row>
    <row r="39" spans="1:4">
      <c r="A39" s="1065">
        <v>38</v>
      </c>
      <c r="B39" t="s">
        <v>843</v>
      </c>
      <c r="C39" t="s">
        <v>843</v>
      </c>
      <c r="D39" t="s">
        <v>844</v>
      </c>
    </row>
    <row r="40" spans="1:4">
      <c r="A40" s="1065">
        <v>39</v>
      </c>
      <c r="B40" t="s">
        <v>843</v>
      </c>
      <c r="C40" t="s">
        <v>845</v>
      </c>
      <c r="D40" t="s">
        <v>846</v>
      </c>
    </row>
    <row r="41" spans="1:4">
      <c r="A41" s="1065">
        <v>40</v>
      </c>
      <c r="B41" t="s">
        <v>843</v>
      </c>
      <c r="C41" t="s">
        <v>847</v>
      </c>
      <c r="D41" t="s">
        <v>848</v>
      </c>
    </row>
    <row r="42" spans="1:4">
      <c r="A42" s="1065">
        <v>41</v>
      </c>
      <c r="B42" t="s">
        <v>843</v>
      </c>
      <c r="C42" t="s">
        <v>849</v>
      </c>
      <c r="D42" t="s">
        <v>850</v>
      </c>
    </row>
    <row r="43" spans="1:4">
      <c r="A43" s="1065">
        <v>42</v>
      </c>
      <c r="B43" t="s">
        <v>843</v>
      </c>
      <c r="C43" t="s">
        <v>851</v>
      </c>
      <c r="D43" t="s">
        <v>852</v>
      </c>
    </row>
    <row r="44" spans="1:4">
      <c r="A44" s="1065">
        <v>43</v>
      </c>
      <c r="B44" t="s">
        <v>843</v>
      </c>
      <c r="C44" t="s">
        <v>853</v>
      </c>
      <c r="D44" t="s">
        <v>854</v>
      </c>
    </row>
    <row r="45" spans="1:4">
      <c r="A45" s="1065">
        <v>44</v>
      </c>
      <c r="B45" t="s">
        <v>843</v>
      </c>
      <c r="C45" t="s">
        <v>855</v>
      </c>
      <c r="D45" t="s">
        <v>856</v>
      </c>
    </row>
    <row r="46" spans="1:4">
      <c r="A46" s="1065">
        <v>45</v>
      </c>
      <c r="B46" t="s">
        <v>843</v>
      </c>
      <c r="C46" t="s">
        <v>857</v>
      </c>
      <c r="D46" t="s">
        <v>858</v>
      </c>
    </row>
    <row r="47" spans="1:4">
      <c r="A47" s="1065">
        <v>46</v>
      </c>
      <c r="B47" t="s">
        <v>843</v>
      </c>
      <c r="C47" t="s">
        <v>859</v>
      </c>
      <c r="D47" t="s">
        <v>860</v>
      </c>
    </row>
    <row r="48" spans="1:4">
      <c r="A48" s="1065">
        <v>47</v>
      </c>
      <c r="B48" t="s">
        <v>843</v>
      </c>
      <c r="C48" t="s">
        <v>861</v>
      </c>
      <c r="D48" t="s">
        <v>862</v>
      </c>
    </row>
    <row r="49" spans="1:4">
      <c r="A49" s="1065">
        <v>48</v>
      </c>
      <c r="B49" t="s">
        <v>843</v>
      </c>
      <c r="C49" t="s">
        <v>863</v>
      </c>
      <c r="D49" t="s">
        <v>864</v>
      </c>
    </row>
    <row r="50" spans="1:4">
      <c r="A50" s="1065">
        <v>49</v>
      </c>
      <c r="B50" t="s">
        <v>843</v>
      </c>
      <c r="C50" t="s">
        <v>865</v>
      </c>
      <c r="D50" t="s">
        <v>866</v>
      </c>
    </row>
    <row r="51" spans="1:4">
      <c r="A51" s="1065">
        <v>50</v>
      </c>
      <c r="B51" t="s">
        <v>843</v>
      </c>
      <c r="C51" t="s">
        <v>867</v>
      </c>
      <c r="D51" t="s">
        <v>868</v>
      </c>
    </row>
    <row r="52" spans="1:4">
      <c r="A52" s="1065">
        <v>51</v>
      </c>
      <c r="B52" t="s">
        <v>869</v>
      </c>
      <c r="C52" t="s">
        <v>869</v>
      </c>
      <c r="D52" t="s">
        <v>870</v>
      </c>
    </row>
    <row r="53" spans="1:4">
      <c r="A53" s="1065">
        <v>52</v>
      </c>
      <c r="B53" t="s">
        <v>869</v>
      </c>
      <c r="C53" t="s">
        <v>871</v>
      </c>
      <c r="D53" t="s">
        <v>872</v>
      </c>
    </row>
    <row r="54" spans="1:4">
      <c r="A54" s="1065">
        <v>53</v>
      </c>
      <c r="B54" t="s">
        <v>869</v>
      </c>
      <c r="C54" t="s">
        <v>873</v>
      </c>
      <c r="D54" t="s">
        <v>874</v>
      </c>
    </row>
    <row r="55" spans="1:4">
      <c r="A55" s="1065">
        <v>54</v>
      </c>
      <c r="B55" t="s">
        <v>869</v>
      </c>
      <c r="C55" t="s">
        <v>875</v>
      </c>
      <c r="D55" t="s">
        <v>876</v>
      </c>
    </row>
    <row r="56" spans="1:4">
      <c r="A56" s="1065">
        <v>55</v>
      </c>
      <c r="B56" t="s">
        <v>869</v>
      </c>
      <c r="C56" t="s">
        <v>877</v>
      </c>
      <c r="D56" t="s">
        <v>878</v>
      </c>
    </row>
    <row r="57" spans="1:4">
      <c r="A57" s="1065">
        <v>56</v>
      </c>
      <c r="B57" t="s">
        <v>869</v>
      </c>
      <c r="C57" t="s">
        <v>879</v>
      </c>
      <c r="D57" t="s">
        <v>880</v>
      </c>
    </row>
    <row r="58" spans="1:4">
      <c r="A58" s="1065">
        <v>57</v>
      </c>
      <c r="B58" t="s">
        <v>869</v>
      </c>
      <c r="C58" t="s">
        <v>881</v>
      </c>
      <c r="D58" t="s">
        <v>882</v>
      </c>
    </row>
    <row r="59" spans="1:4">
      <c r="A59" s="1065">
        <v>58</v>
      </c>
      <c r="B59" t="s">
        <v>869</v>
      </c>
      <c r="C59" t="s">
        <v>883</v>
      </c>
      <c r="D59" t="s">
        <v>884</v>
      </c>
    </row>
    <row r="60" spans="1:4">
      <c r="A60" s="1065">
        <v>59</v>
      </c>
      <c r="B60" t="s">
        <v>885</v>
      </c>
      <c r="C60" t="s">
        <v>885</v>
      </c>
      <c r="D60" t="s">
        <v>886</v>
      </c>
    </row>
    <row r="61" spans="1:4">
      <c r="A61" s="1065">
        <v>60</v>
      </c>
      <c r="B61" t="s">
        <v>885</v>
      </c>
      <c r="C61" t="s">
        <v>887</v>
      </c>
      <c r="D61" t="s">
        <v>888</v>
      </c>
    </row>
    <row r="62" spans="1:4">
      <c r="A62" s="1065">
        <v>61</v>
      </c>
      <c r="B62" t="s">
        <v>885</v>
      </c>
      <c r="C62" t="s">
        <v>889</v>
      </c>
      <c r="D62" t="s">
        <v>890</v>
      </c>
    </row>
    <row r="63" spans="1:4">
      <c r="A63" s="1065">
        <v>62</v>
      </c>
      <c r="B63" t="s">
        <v>885</v>
      </c>
      <c r="C63" t="s">
        <v>891</v>
      </c>
      <c r="D63" t="s">
        <v>892</v>
      </c>
    </row>
    <row r="64" spans="1:4">
      <c r="A64" s="1065">
        <v>63</v>
      </c>
      <c r="B64" t="s">
        <v>885</v>
      </c>
      <c r="C64" t="s">
        <v>893</v>
      </c>
      <c r="D64" t="s">
        <v>894</v>
      </c>
    </row>
    <row r="65" spans="1:4">
      <c r="A65" s="1065">
        <v>64</v>
      </c>
      <c r="B65" t="s">
        <v>885</v>
      </c>
      <c r="C65" t="s">
        <v>895</v>
      </c>
      <c r="D65" t="s">
        <v>896</v>
      </c>
    </row>
    <row r="66" spans="1:4">
      <c r="A66" s="1065">
        <v>65</v>
      </c>
      <c r="B66" t="s">
        <v>885</v>
      </c>
      <c r="C66" t="s">
        <v>897</v>
      </c>
      <c r="D66" t="s">
        <v>898</v>
      </c>
    </row>
    <row r="67" spans="1:4">
      <c r="A67" s="1065">
        <v>66</v>
      </c>
      <c r="B67" t="s">
        <v>885</v>
      </c>
      <c r="C67" t="s">
        <v>899</v>
      </c>
      <c r="D67" t="s">
        <v>900</v>
      </c>
    </row>
    <row r="68" spans="1:4">
      <c r="A68" s="1065">
        <v>67</v>
      </c>
      <c r="B68" t="s">
        <v>885</v>
      </c>
      <c r="C68" t="s">
        <v>901</v>
      </c>
      <c r="D68" t="s">
        <v>902</v>
      </c>
    </row>
    <row r="69" spans="1:4">
      <c r="A69" s="1065">
        <v>68</v>
      </c>
      <c r="B69" t="s">
        <v>885</v>
      </c>
      <c r="C69" t="s">
        <v>903</v>
      </c>
      <c r="D69" t="s">
        <v>904</v>
      </c>
    </row>
    <row r="70" spans="1:4">
      <c r="A70" s="1065">
        <v>69</v>
      </c>
      <c r="B70" t="s">
        <v>885</v>
      </c>
      <c r="C70" t="s">
        <v>905</v>
      </c>
      <c r="D70" t="s">
        <v>906</v>
      </c>
    </row>
    <row r="71" spans="1:4">
      <c r="A71" s="1065">
        <v>70</v>
      </c>
      <c r="B71" t="s">
        <v>907</v>
      </c>
      <c r="C71" t="s">
        <v>909</v>
      </c>
      <c r="D71" t="s">
        <v>910</v>
      </c>
    </row>
    <row r="72" spans="1:4">
      <c r="A72" s="1065">
        <v>71</v>
      </c>
      <c r="B72" t="s">
        <v>907</v>
      </c>
      <c r="C72" t="s">
        <v>907</v>
      </c>
      <c r="D72" t="s">
        <v>908</v>
      </c>
    </row>
    <row r="73" spans="1:4">
      <c r="A73" s="1065">
        <v>72</v>
      </c>
      <c r="B73" t="s">
        <v>907</v>
      </c>
      <c r="C73" t="s">
        <v>911</v>
      </c>
      <c r="D73" t="s">
        <v>912</v>
      </c>
    </row>
    <row r="74" spans="1:4">
      <c r="A74" s="1065">
        <v>73</v>
      </c>
      <c r="B74" t="s">
        <v>907</v>
      </c>
      <c r="C74" t="s">
        <v>913</v>
      </c>
      <c r="D74" t="s">
        <v>914</v>
      </c>
    </row>
    <row r="75" spans="1:4">
      <c r="A75" s="1065">
        <v>74</v>
      </c>
      <c r="B75" t="s">
        <v>907</v>
      </c>
      <c r="C75" t="s">
        <v>915</v>
      </c>
      <c r="D75" t="s">
        <v>916</v>
      </c>
    </row>
    <row r="76" spans="1:4">
      <c r="A76" s="1065">
        <v>75</v>
      </c>
      <c r="B76" t="s">
        <v>917</v>
      </c>
      <c r="C76" t="s">
        <v>917</v>
      </c>
      <c r="D76" t="s">
        <v>918</v>
      </c>
    </row>
    <row r="77" spans="1:4">
      <c r="A77" s="1065">
        <v>76</v>
      </c>
      <c r="B77" t="s">
        <v>917</v>
      </c>
      <c r="C77" t="s">
        <v>919</v>
      </c>
      <c r="D77" t="s">
        <v>920</v>
      </c>
    </row>
    <row r="78" spans="1:4">
      <c r="A78" s="1065">
        <v>77</v>
      </c>
      <c r="B78" t="s">
        <v>917</v>
      </c>
      <c r="C78" t="s">
        <v>921</v>
      </c>
      <c r="D78" t="s">
        <v>922</v>
      </c>
    </row>
    <row r="79" spans="1:4">
      <c r="A79" s="1065">
        <v>78</v>
      </c>
      <c r="B79" t="s">
        <v>917</v>
      </c>
      <c r="C79" t="s">
        <v>923</v>
      </c>
      <c r="D79" t="s">
        <v>924</v>
      </c>
    </row>
    <row r="80" spans="1:4">
      <c r="A80" s="1065">
        <v>79</v>
      </c>
      <c r="B80" t="s">
        <v>917</v>
      </c>
      <c r="C80" t="s">
        <v>925</v>
      </c>
      <c r="D80" t="s">
        <v>926</v>
      </c>
    </row>
    <row r="81" spans="1:4">
      <c r="A81" s="1065">
        <v>80</v>
      </c>
      <c r="B81" t="s">
        <v>917</v>
      </c>
      <c r="C81" t="s">
        <v>927</v>
      </c>
      <c r="D81" t="s">
        <v>928</v>
      </c>
    </row>
    <row r="82" spans="1:4">
      <c r="A82" s="1065">
        <v>81</v>
      </c>
      <c r="B82" t="s">
        <v>917</v>
      </c>
      <c r="C82" t="s">
        <v>929</v>
      </c>
      <c r="D82" t="s">
        <v>930</v>
      </c>
    </row>
    <row r="83" spans="1:4">
      <c r="A83" s="1065">
        <v>82</v>
      </c>
      <c r="B83" t="s">
        <v>917</v>
      </c>
      <c r="C83" t="s">
        <v>931</v>
      </c>
      <c r="D83" t="s">
        <v>932</v>
      </c>
    </row>
    <row r="84" spans="1:4">
      <c r="A84" s="1065">
        <v>83</v>
      </c>
      <c r="B84" t="s">
        <v>933</v>
      </c>
      <c r="C84" t="s">
        <v>933</v>
      </c>
      <c r="D84" t="s">
        <v>934</v>
      </c>
    </row>
    <row r="85" spans="1:4">
      <c r="A85" s="1065">
        <v>84</v>
      </c>
      <c r="B85" t="s">
        <v>935</v>
      </c>
      <c r="C85" t="s">
        <v>935</v>
      </c>
      <c r="D85" t="s">
        <v>936</v>
      </c>
    </row>
    <row r="86" spans="1:4">
      <c r="A86" s="1065">
        <v>85</v>
      </c>
      <c r="B86" t="s">
        <v>937</v>
      </c>
      <c r="C86" t="s">
        <v>937</v>
      </c>
      <c r="D86" t="s">
        <v>938</v>
      </c>
    </row>
    <row r="87" spans="1:4">
      <c r="A87" s="1065">
        <v>86</v>
      </c>
      <c r="B87" t="s">
        <v>939</v>
      </c>
      <c r="C87" t="s">
        <v>939</v>
      </c>
      <c r="D87" t="s">
        <v>940</v>
      </c>
    </row>
    <row r="88" spans="1:4">
      <c r="A88" s="1065">
        <v>87</v>
      </c>
      <c r="B88" t="s">
        <v>941</v>
      </c>
      <c r="C88" t="s">
        <v>941</v>
      </c>
      <c r="D88" t="s">
        <v>942</v>
      </c>
    </row>
    <row r="89" spans="1:4">
      <c r="A89" s="1065">
        <v>88</v>
      </c>
      <c r="B89" t="s">
        <v>943</v>
      </c>
      <c r="C89" t="s">
        <v>943</v>
      </c>
      <c r="D89" t="s">
        <v>944</v>
      </c>
    </row>
    <row r="90" spans="1:4">
      <c r="A90" s="1065">
        <v>89</v>
      </c>
      <c r="B90" t="s">
        <v>945</v>
      </c>
      <c r="C90" t="s">
        <v>945</v>
      </c>
      <c r="D90" t="s">
        <v>946</v>
      </c>
    </row>
    <row r="91" spans="1:4">
      <c r="A91" s="1065">
        <v>90</v>
      </c>
      <c r="B91" t="s">
        <v>947</v>
      </c>
      <c r="C91" t="s">
        <v>947</v>
      </c>
      <c r="D91" t="s">
        <v>948</v>
      </c>
    </row>
    <row r="92" spans="1:4">
      <c r="A92" s="1065">
        <v>91</v>
      </c>
      <c r="B92" t="s">
        <v>949</v>
      </c>
      <c r="C92" t="s">
        <v>949</v>
      </c>
      <c r="D92" t="s">
        <v>950</v>
      </c>
    </row>
    <row r="93" spans="1:4">
      <c r="A93" s="1065">
        <v>92</v>
      </c>
      <c r="B93" t="s">
        <v>951</v>
      </c>
      <c r="C93" t="s">
        <v>951</v>
      </c>
      <c r="D93" t="s">
        <v>952</v>
      </c>
    </row>
    <row r="94" spans="1:4">
      <c r="A94" s="1065">
        <v>93</v>
      </c>
      <c r="B94" t="s">
        <v>953</v>
      </c>
      <c r="C94" t="s">
        <v>953</v>
      </c>
      <c r="D94" t="s">
        <v>954</v>
      </c>
    </row>
    <row r="95" spans="1:4">
      <c r="A95" s="1065">
        <v>94</v>
      </c>
      <c r="B95" t="s">
        <v>955</v>
      </c>
      <c r="C95" t="s">
        <v>955</v>
      </c>
      <c r="D95" t="s">
        <v>956</v>
      </c>
    </row>
    <row r="96" spans="1:4">
      <c r="A96" s="1065">
        <v>95</v>
      </c>
      <c r="B96" t="s">
        <v>957</v>
      </c>
      <c r="C96" t="s">
        <v>959</v>
      </c>
      <c r="D96" t="s">
        <v>960</v>
      </c>
    </row>
    <row r="97" spans="1:4">
      <c r="A97" s="1065">
        <v>96</v>
      </c>
      <c r="B97" t="s">
        <v>957</v>
      </c>
      <c r="C97" t="s">
        <v>961</v>
      </c>
      <c r="D97" t="s">
        <v>962</v>
      </c>
    </row>
    <row r="98" spans="1:4">
      <c r="A98" s="1065">
        <v>97</v>
      </c>
      <c r="B98" t="s">
        <v>957</v>
      </c>
      <c r="C98" t="s">
        <v>963</v>
      </c>
      <c r="D98" t="s">
        <v>964</v>
      </c>
    </row>
    <row r="99" spans="1:4">
      <c r="A99" s="1065">
        <v>98</v>
      </c>
      <c r="B99" t="s">
        <v>957</v>
      </c>
      <c r="C99" t="s">
        <v>911</v>
      </c>
      <c r="D99" t="s">
        <v>965</v>
      </c>
    </row>
    <row r="100" spans="1:4">
      <c r="A100" s="1065">
        <v>99</v>
      </c>
      <c r="B100" t="s">
        <v>957</v>
      </c>
      <c r="C100" t="s">
        <v>966</v>
      </c>
      <c r="D100" t="s">
        <v>967</v>
      </c>
    </row>
    <row r="101" spans="1:4">
      <c r="A101" s="1065">
        <v>100</v>
      </c>
      <c r="B101" t="s">
        <v>957</v>
      </c>
      <c r="C101" t="s">
        <v>957</v>
      </c>
      <c r="D101" t="s">
        <v>958</v>
      </c>
    </row>
    <row r="102" spans="1:4">
      <c r="A102" s="1065">
        <v>101</v>
      </c>
      <c r="B102" t="s">
        <v>957</v>
      </c>
      <c r="C102" t="s">
        <v>968</v>
      </c>
      <c r="D102" t="s">
        <v>969</v>
      </c>
    </row>
    <row r="103" spans="1:4">
      <c r="A103" s="1065">
        <v>102</v>
      </c>
      <c r="B103" t="s">
        <v>957</v>
      </c>
      <c r="C103" t="s">
        <v>970</v>
      </c>
      <c r="D103" t="s">
        <v>971</v>
      </c>
    </row>
    <row r="104" spans="1:4">
      <c r="A104" s="1065">
        <v>103</v>
      </c>
      <c r="B104" t="s">
        <v>957</v>
      </c>
      <c r="C104" t="s">
        <v>972</v>
      </c>
      <c r="D104" t="s">
        <v>973</v>
      </c>
    </row>
    <row r="105" spans="1:4">
      <c r="A105" s="1065">
        <v>104</v>
      </c>
      <c r="B105" t="s">
        <v>957</v>
      </c>
      <c r="C105" t="s">
        <v>974</v>
      </c>
      <c r="D105" t="s">
        <v>975</v>
      </c>
    </row>
    <row r="106" spans="1:4">
      <c r="A106" s="1065">
        <v>105</v>
      </c>
      <c r="B106" t="s">
        <v>957</v>
      </c>
      <c r="C106" t="s">
        <v>976</v>
      </c>
      <c r="D106" t="s">
        <v>977</v>
      </c>
    </row>
    <row r="107" spans="1:4">
      <c r="A107" s="1065">
        <v>106</v>
      </c>
      <c r="B107" t="s">
        <v>957</v>
      </c>
      <c r="C107" t="s">
        <v>978</v>
      </c>
      <c r="D107" t="s">
        <v>979</v>
      </c>
    </row>
    <row r="108" spans="1:4">
      <c r="A108" s="1065">
        <v>107</v>
      </c>
      <c r="B108" t="s">
        <v>957</v>
      </c>
      <c r="C108" t="s">
        <v>929</v>
      </c>
      <c r="D108" t="s">
        <v>980</v>
      </c>
    </row>
    <row r="109" spans="1:4">
      <c r="A109" s="1065">
        <v>108</v>
      </c>
      <c r="B109" t="s">
        <v>957</v>
      </c>
      <c r="C109" t="s">
        <v>981</v>
      </c>
      <c r="D109" t="s">
        <v>982</v>
      </c>
    </row>
    <row r="110" spans="1:4">
      <c r="A110" s="1065">
        <v>109</v>
      </c>
      <c r="B110" t="s">
        <v>983</v>
      </c>
      <c r="C110" t="s">
        <v>985</v>
      </c>
      <c r="D110" t="s">
        <v>986</v>
      </c>
    </row>
    <row r="111" spans="1:4">
      <c r="A111" s="1065">
        <v>110</v>
      </c>
      <c r="B111" t="s">
        <v>983</v>
      </c>
      <c r="C111" t="s">
        <v>987</v>
      </c>
      <c r="D111" t="s">
        <v>988</v>
      </c>
    </row>
    <row r="112" spans="1:4">
      <c r="A112" s="1065">
        <v>111</v>
      </c>
      <c r="B112" t="s">
        <v>983</v>
      </c>
      <c r="C112" t="s">
        <v>983</v>
      </c>
      <c r="D112" t="s">
        <v>984</v>
      </c>
    </row>
    <row r="113" spans="1:4">
      <c r="A113" s="1065">
        <v>112</v>
      </c>
      <c r="B113" t="s">
        <v>983</v>
      </c>
      <c r="C113" t="s">
        <v>989</v>
      </c>
      <c r="D113" t="s">
        <v>990</v>
      </c>
    </row>
    <row r="114" spans="1:4">
      <c r="A114" s="1065">
        <v>113</v>
      </c>
      <c r="B114" t="s">
        <v>983</v>
      </c>
      <c r="C114" t="s">
        <v>853</v>
      </c>
      <c r="D114" t="s">
        <v>991</v>
      </c>
    </row>
    <row r="115" spans="1:4">
      <c r="A115" s="1065">
        <v>114</v>
      </c>
      <c r="B115" t="s">
        <v>983</v>
      </c>
      <c r="C115" t="s">
        <v>992</v>
      </c>
      <c r="D115" t="s">
        <v>993</v>
      </c>
    </row>
    <row r="116" spans="1:4">
      <c r="A116" s="1065">
        <v>115</v>
      </c>
      <c r="B116" t="s">
        <v>983</v>
      </c>
      <c r="C116" t="s">
        <v>994</v>
      </c>
      <c r="D116" t="s">
        <v>995</v>
      </c>
    </row>
    <row r="117" spans="1:4">
      <c r="A117" s="1065">
        <v>116</v>
      </c>
      <c r="B117" t="s">
        <v>983</v>
      </c>
      <c r="C117" t="s">
        <v>996</v>
      </c>
      <c r="D117" t="s">
        <v>997</v>
      </c>
    </row>
    <row r="118" spans="1:4">
      <c r="A118" s="1065">
        <v>117</v>
      </c>
      <c r="B118" t="s">
        <v>983</v>
      </c>
      <c r="C118" t="s">
        <v>998</v>
      </c>
      <c r="D118" t="s">
        <v>999</v>
      </c>
    </row>
    <row r="119" spans="1:4">
      <c r="A119" s="1065">
        <v>118</v>
      </c>
      <c r="B119" t="s">
        <v>983</v>
      </c>
      <c r="C119" t="s">
        <v>1000</v>
      </c>
      <c r="D119" t="s">
        <v>1001</v>
      </c>
    </row>
    <row r="120" spans="1:4">
      <c r="A120" s="1065">
        <v>119</v>
      </c>
      <c r="B120" t="s">
        <v>1002</v>
      </c>
      <c r="C120" t="s">
        <v>1002</v>
      </c>
      <c r="D120" t="s">
        <v>1003</v>
      </c>
    </row>
    <row r="121" spans="1:4">
      <c r="A121" s="1065">
        <v>120</v>
      </c>
      <c r="B121" t="s">
        <v>1002</v>
      </c>
      <c r="C121" t="s">
        <v>1004</v>
      </c>
      <c r="D121" t="s">
        <v>1005</v>
      </c>
    </row>
    <row r="122" spans="1:4">
      <c r="A122" s="1065">
        <v>121</v>
      </c>
      <c r="B122" t="s">
        <v>1002</v>
      </c>
      <c r="C122" t="s">
        <v>1006</v>
      </c>
      <c r="D122" t="s">
        <v>1007</v>
      </c>
    </row>
    <row r="123" spans="1:4">
      <c r="A123" s="1065">
        <v>122</v>
      </c>
      <c r="B123" t="s">
        <v>1002</v>
      </c>
      <c r="C123" t="s">
        <v>1008</v>
      </c>
      <c r="D123" t="s">
        <v>1009</v>
      </c>
    </row>
    <row r="124" spans="1:4">
      <c r="A124" s="1065">
        <v>123</v>
      </c>
      <c r="B124" t="s">
        <v>1002</v>
      </c>
      <c r="C124" t="s">
        <v>1010</v>
      </c>
      <c r="D124" t="s">
        <v>1011</v>
      </c>
    </row>
    <row r="125" spans="1:4">
      <c r="A125" s="1065">
        <v>124</v>
      </c>
      <c r="B125" t="s">
        <v>1002</v>
      </c>
      <c r="C125" t="s">
        <v>1012</v>
      </c>
      <c r="D125" t="s">
        <v>1013</v>
      </c>
    </row>
    <row r="126" spans="1:4">
      <c r="A126" s="1065">
        <v>125</v>
      </c>
      <c r="B126" t="s">
        <v>1002</v>
      </c>
      <c r="C126" t="s">
        <v>1014</v>
      </c>
      <c r="D126" t="s">
        <v>1015</v>
      </c>
    </row>
    <row r="127" spans="1:4">
      <c r="A127" s="1065">
        <v>126</v>
      </c>
      <c r="B127" t="s">
        <v>1002</v>
      </c>
      <c r="C127" t="s">
        <v>1016</v>
      </c>
      <c r="D127" t="s">
        <v>1017</v>
      </c>
    </row>
    <row r="128" spans="1:4">
      <c r="A128" s="1065">
        <v>127</v>
      </c>
      <c r="B128" t="s">
        <v>1002</v>
      </c>
      <c r="C128" t="s">
        <v>1018</v>
      </c>
      <c r="D128" t="s">
        <v>1019</v>
      </c>
    </row>
    <row r="129" spans="1:4">
      <c r="A129" s="1065">
        <v>128</v>
      </c>
      <c r="B129" t="s">
        <v>1002</v>
      </c>
      <c r="C129" t="s">
        <v>1020</v>
      </c>
      <c r="D129" t="s">
        <v>1021</v>
      </c>
    </row>
    <row r="130" spans="1:4">
      <c r="A130" s="1065">
        <v>129</v>
      </c>
      <c r="B130" t="s">
        <v>1022</v>
      </c>
      <c r="C130" t="s">
        <v>1024</v>
      </c>
      <c r="D130" t="s">
        <v>1025</v>
      </c>
    </row>
    <row r="131" spans="1:4">
      <c r="A131" s="1065">
        <v>130</v>
      </c>
      <c r="B131" t="s">
        <v>1022</v>
      </c>
      <c r="C131" t="s">
        <v>1026</v>
      </c>
      <c r="D131" t="s">
        <v>1027</v>
      </c>
    </row>
    <row r="132" spans="1:4">
      <c r="A132" s="1065">
        <v>131</v>
      </c>
      <c r="B132" t="s">
        <v>1022</v>
      </c>
      <c r="C132" t="s">
        <v>1028</v>
      </c>
      <c r="D132" t="s">
        <v>1029</v>
      </c>
    </row>
    <row r="133" spans="1:4">
      <c r="A133" s="1065">
        <v>132</v>
      </c>
      <c r="B133" t="s">
        <v>1022</v>
      </c>
      <c r="C133" t="s">
        <v>1022</v>
      </c>
      <c r="D133" t="s">
        <v>1023</v>
      </c>
    </row>
    <row r="134" spans="1:4">
      <c r="A134" s="1065">
        <v>133</v>
      </c>
      <c r="B134" t="s">
        <v>1022</v>
      </c>
      <c r="C134" t="s">
        <v>1030</v>
      </c>
      <c r="D134" t="s">
        <v>1031</v>
      </c>
    </row>
    <row r="135" spans="1:4">
      <c r="A135" s="1065">
        <v>134</v>
      </c>
      <c r="B135" t="s">
        <v>1022</v>
      </c>
      <c r="C135" t="s">
        <v>1032</v>
      </c>
      <c r="D135" t="s">
        <v>1033</v>
      </c>
    </row>
    <row r="136" spans="1:4">
      <c r="A136" s="1065">
        <v>135</v>
      </c>
      <c r="B136" t="s">
        <v>1022</v>
      </c>
      <c r="C136" t="s">
        <v>1034</v>
      </c>
      <c r="D136" t="s">
        <v>1035</v>
      </c>
    </row>
    <row r="137" spans="1:4">
      <c r="A137" s="1065">
        <v>136</v>
      </c>
      <c r="B137" t="s">
        <v>1022</v>
      </c>
      <c r="C137" t="s">
        <v>841</v>
      </c>
      <c r="D137" t="s">
        <v>1036</v>
      </c>
    </row>
    <row r="138" spans="1:4">
      <c r="A138" s="1065">
        <v>137</v>
      </c>
      <c r="B138" t="s">
        <v>1022</v>
      </c>
      <c r="C138" t="s">
        <v>1037</v>
      </c>
      <c r="D138" t="s">
        <v>1038</v>
      </c>
    </row>
    <row r="139" spans="1:4">
      <c r="A139" s="1065">
        <v>138</v>
      </c>
      <c r="B139" t="s">
        <v>1022</v>
      </c>
      <c r="C139" t="s">
        <v>1039</v>
      </c>
      <c r="D139" t="s">
        <v>1040</v>
      </c>
    </row>
    <row r="140" spans="1:4">
      <c r="A140" s="1065">
        <v>139</v>
      </c>
      <c r="B140" t="s">
        <v>1041</v>
      </c>
      <c r="C140" t="s">
        <v>1043</v>
      </c>
      <c r="D140" t="s">
        <v>1044</v>
      </c>
    </row>
    <row r="141" spans="1:4">
      <c r="A141" s="1065">
        <v>140</v>
      </c>
      <c r="B141" t="s">
        <v>1041</v>
      </c>
      <c r="C141" t="s">
        <v>1045</v>
      </c>
      <c r="D141" t="s">
        <v>1046</v>
      </c>
    </row>
    <row r="142" spans="1:4">
      <c r="A142" s="1065">
        <v>141</v>
      </c>
      <c r="B142" t="s">
        <v>1041</v>
      </c>
      <c r="C142" t="s">
        <v>1047</v>
      </c>
      <c r="D142" t="s">
        <v>1048</v>
      </c>
    </row>
    <row r="143" spans="1:4">
      <c r="A143" s="1065">
        <v>142</v>
      </c>
      <c r="B143" t="s">
        <v>1041</v>
      </c>
      <c r="C143" t="s">
        <v>1041</v>
      </c>
      <c r="D143" t="s">
        <v>1042</v>
      </c>
    </row>
    <row r="144" spans="1:4">
      <c r="A144" s="1065">
        <v>143</v>
      </c>
      <c r="B144" t="s">
        <v>1041</v>
      </c>
      <c r="C144" t="s">
        <v>1049</v>
      </c>
      <c r="D144" t="s">
        <v>1050</v>
      </c>
    </row>
    <row r="145" spans="1:4">
      <c r="A145" s="1065">
        <v>144</v>
      </c>
      <c r="B145" t="s">
        <v>1041</v>
      </c>
      <c r="C145" t="s">
        <v>1051</v>
      </c>
      <c r="D145" t="s">
        <v>1052</v>
      </c>
    </row>
    <row r="146" spans="1:4">
      <c r="A146" s="1065">
        <v>145</v>
      </c>
      <c r="B146" t="s">
        <v>1041</v>
      </c>
      <c r="C146" t="s">
        <v>1053</v>
      </c>
      <c r="D146" t="s">
        <v>1054</v>
      </c>
    </row>
    <row r="147" spans="1:4">
      <c r="A147" s="1065">
        <v>146</v>
      </c>
      <c r="B147" t="s">
        <v>1041</v>
      </c>
      <c r="C147" t="s">
        <v>1055</v>
      </c>
      <c r="D147" t="s">
        <v>1056</v>
      </c>
    </row>
    <row r="148" spans="1:4">
      <c r="A148" s="1065">
        <v>147</v>
      </c>
      <c r="B148" t="s">
        <v>1041</v>
      </c>
      <c r="C148" t="s">
        <v>819</v>
      </c>
      <c r="D148" t="s">
        <v>1057</v>
      </c>
    </row>
    <row r="149" spans="1:4">
      <c r="A149" s="1065">
        <v>148</v>
      </c>
      <c r="B149" t="s">
        <v>1041</v>
      </c>
      <c r="C149" t="s">
        <v>1058</v>
      </c>
      <c r="D149" t="s">
        <v>1059</v>
      </c>
    </row>
    <row r="150" spans="1:4">
      <c r="A150" s="1065">
        <v>149</v>
      </c>
      <c r="B150" t="s">
        <v>1041</v>
      </c>
      <c r="C150" t="s">
        <v>1060</v>
      </c>
      <c r="D150" t="s">
        <v>1061</v>
      </c>
    </row>
    <row r="151" spans="1:4">
      <c r="A151" s="1065">
        <v>150</v>
      </c>
      <c r="B151" t="s">
        <v>1041</v>
      </c>
      <c r="C151" t="s">
        <v>1062</v>
      </c>
      <c r="D151" t="s">
        <v>1063</v>
      </c>
    </row>
    <row r="152" spans="1:4">
      <c r="A152" s="1065">
        <v>151</v>
      </c>
      <c r="B152" t="s">
        <v>1064</v>
      </c>
      <c r="C152" t="s">
        <v>1066</v>
      </c>
      <c r="D152" t="s">
        <v>1067</v>
      </c>
    </row>
    <row r="153" spans="1:4">
      <c r="A153" s="1065">
        <v>152</v>
      </c>
      <c r="B153" t="s">
        <v>1064</v>
      </c>
      <c r="C153" t="s">
        <v>1064</v>
      </c>
      <c r="D153" t="s">
        <v>1065</v>
      </c>
    </row>
    <row r="154" spans="1:4">
      <c r="A154" s="1065">
        <v>153</v>
      </c>
      <c r="B154" t="s">
        <v>1064</v>
      </c>
      <c r="C154" t="s">
        <v>779</v>
      </c>
      <c r="D154" t="s">
        <v>1068</v>
      </c>
    </row>
    <row r="155" spans="1:4">
      <c r="A155" s="1065">
        <v>154</v>
      </c>
      <c r="B155" t="s">
        <v>1064</v>
      </c>
      <c r="C155" t="s">
        <v>1069</v>
      </c>
      <c r="D155" t="s">
        <v>1070</v>
      </c>
    </row>
    <row r="156" spans="1:4">
      <c r="A156" s="1065">
        <v>155</v>
      </c>
      <c r="B156" t="s">
        <v>1064</v>
      </c>
      <c r="C156" t="s">
        <v>1053</v>
      </c>
      <c r="D156" t="s">
        <v>1071</v>
      </c>
    </row>
    <row r="157" spans="1:4">
      <c r="A157" s="1065">
        <v>156</v>
      </c>
      <c r="B157" t="s">
        <v>1064</v>
      </c>
      <c r="C157" t="s">
        <v>1072</v>
      </c>
      <c r="D157" t="s">
        <v>1073</v>
      </c>
    </row>
    <row r="158" spans="1:4">
      <c r="A158" s="1065">
        <v>157</v>
      </c>
      <c r="B158" t="s">
        <v>1064</v>
      </c>
      <c r="C158" t="s">
        <v>1074</v>
      </c>
      <c r="D158" t="s">
        <v>1075</v>
      </c>
    </row>
    <row r="159" spans="1:4">
      <c r="A159" s="1065">
        <v>158</v>
      </c>
      <c r="B159" t="s">
        <v>1064</v>
      </c>
      <c r="C159" t="s">
        <v>1076</v>
      </c>
      <c r="D159" t="s">
        <v>1077</v>
      </c>
    </row>
    <row r="160" spans="1:4">
      <c r="A160" s="1065">
        <v>159</v>
      </c>
      <c r="B160" t="s">
        <v>1064</v>
      </c>
      <c r="C160" t="s">
        <v>1078</v>
      </c>
      <c r="D160" t="s">
        <v>1079</v>
      </c>
    </row>
    <row r="161" spans="1:4">
      <c r="A161" s="1065">
        <v>160</v>
      </c>
      <c r="B161" t="s">
        <v>1080</v>
      </c>
      <c r="C161" t="s">
        <v>1082</v>
      </c>
      <c r="D161" t="s">
        <v>1083</v>
      </c>
    </row>
    <row r="162" spans="1:4">
      <c r="A162" s="1065">
        <v>161</v>
      </c>
      <c r="B162" t="s">
        <v>1080</v>
      </c>
      <c r="C162" t="s">
        <v>1084</v>
      </c>
      <c r="D162" t="s">
        <v>1085</v>
      </c>
    </row>
    <row r="163" spans="1:4">
      <c r="A163" s="1065">
        <v>162</v>
      </c>
      <c r="B163" t="s">
        <v>1080</v>
      </c>
      <c r="C163" t="s">
        <v>1086</v>
      </c>
      <c r="D163" t="s">
        <v>1087</v>
      </c>
    </row>
    <row r="164" spans="1:4">
      <c r="A164" s="1065">
        <v>163</v>
      </c>
      <c r="B164" t="s">
        <v>1080</v>
      </c>
      <c r="C164" t="s">
        <v>1088</v>
      </c>
      <c r="D164" t="s">
        <v>1089</v>
      </c>
    </row>
    <row r="165" spans="1:4">
      <c r="A165" s="1065">
        <v>164</v>
      </c>
      <c r="B165" t="s">
        <v>1080</v>
      </c>
      <c r="C165" t="s">
        <v>1090</v>
      </c>
      <c r="D165" t="s">
        <v>1091</v>
      </c>
    </row>
    <row r="166" spans="1:4">
      <c r="A166" s="1065">
        <v>165</v>
      </c>
      <c r="B166" t="s">
        <v>1080</v>
      </c>
      <c r="C166" t="s">
        <v>1092</v>
      </c>
      <c r="D166" t="s">
        <v>1093</v>
      </c>
    </row>
    <row r="167" spans="1:4">
      <c r="A167" s="1065">
        <v>166</v>
      </c>
      <c r="B167" t="s">
        <v>1080</v>
      </c>
      <c r="C167" t="s">
        <v>1094</v>
      </c>
      <c r="D167" t="s">
        <v>1095</v>
      </c>
    </row>
    <row r="168" spans="1:4">
      <c r="A168" s="1065">
        <v>167</v>
      </c>
      <c r="B168" t="s">
        <v>1080</v>
      </c>
      <c r="C168" t="s">
        <v>1080</v>
      </c>
      <c r="D168" t="s">
        <v>1081</v>
      </c>
    </row>
    <row r="169" spans="1:4">
      <c r="A169" s="1065">
        <v>168</v>
      </c>
      <c r="B169" t="s">
        <v>1080</v>
      </c>
      <c r="C169" t="s">
        <v>1096</v>
      </c>
      <c r="D169" t="s">
        <v>1097</v>
      </c>
    </row>
    <row r="170" spans="1:4">
      <c r="A170" s="1065">
        <v>169</v>
      </c>
      <c r="B170" t="s">
        <v>1080</v>
      </c>
      <c r="C170" t="s">
        <v>1098</v>
      </c>
      <c r="D170" t="s">
        <v>1099</v>
      </c>
    </row>
    <row r="171" spans="1:4">
      <c r="A171" s="1065">
        <v>170</v>
      </c>
      <c r="B171" t="s">
        <v>1080</v>
      </c>
      <c r="C171" t="s">
        <v>1100</v>
      </c>
      <c r="D171" t="s">
        <v>1101</v>
      </c>
    </row>
    <row r="172" spans="1:4">
      <c r="A172" s="1065">
        <v>171</v>
      </c>
      <c r="B172" t="s">
        <v>1080</v>
      </c>
      <c r="C172" t="s">
        <v>1102</v>
      </c>
      <c r="D172" t="s">
        <v>1103</v>
      </c>
    </row>
    <row r="173" spans="1:4">
      <c r="A173" s="1065">
        <v>172</v>
      </c>
      <c r="B173" t="s">
        <v>1080</v>
      </c>
      <c r="C173" t="s">
        <v>1104</v>
      </c>
      <c r="D173" t="s">
        <v>1105</v>
      </c>
    </row>
    <row r="174" spans="1:4">
      <c r="A174" s="1065">
        <v>173</v>
      </c>
      <c r="B174" t="s">
        <v>1106</v>
      </c>
      <c r="C174" t="s">
        <v>1108</v>
      </c>
      <c r="D174" t="s">
        <v>1109</v>
      </c>
    </row>
    <row r="175" spans="1:4">
      <c r="A175" s="1065">
        <v>174</v>
      </c>
      <c r="B175" t="s">
        <v>1106</v>
      </c>
      <c r="C175" t="s">
        <v>1110</v>
      </c>
      <c r="D175" t="s">
        <v>1111</v>
      </c>
    </row>
    <row r="176" spans="1:4">
      <c r="A176" s="1065">
        <v>175</v>
      </c>
      <c r="B176" t="s">
        <v>1106</v>
      </c>
      <c r="C176" t="s">
        <v>1112</v>
      </c>
      <c r="D176" t="s">
        <v>1113</v>
      </c>
    </row>
    <row r="177" spans="1:4">
      <c r="A177" s="1065">
        <v>176</v>
      </c>
      <c r="B177" t="s">
        <v>1106</v>
      </c>
      <c r="C177" t="s">
        <v>1114</v>
      </c>
      <c r="D177" t="s">
        <v>1115</v>
      </c>
    </row>
    <row r="178" spans="1:4">
      <c r="A178" s="1065">
        <v>177</v>
      </c>
      <c r="B178" t="s">
        <v>1106</v>
      </c>
      <c r="C178" t="s">
        <v>1106</v>
      </c>
      <c r="D178" t="s">
        <v>1107</v>
      </c>
    </row>
    <row r="179" spans="1:4">
      <c r="A179" s="1065">
        <v>178</v>
      </c>
      <c r="B179" t="s">
        <v>1106</v>
      </c>
      <c r="C179" t="s">
        <v>1116</v>
      </c>
      <c r="D179" t="s">
        <v>1117</v>
      </c>
    </row>
    <row r="180" spans="1:4">
      <c r="A180" s="1065">
        <v>179</v>
      </c>
      <c r="B180" t="s">
        <v>1106</v>
      </c>
      <c r="C180" t="s">
        <v>1118</v>
      </c>
      <c r="D180" t="s">
        <v>1119</v>
      </c>
    </row>
    <row r="181" spans="1:4">
      <c r="A181" s="1065">
        <v>180</v>
      </c>
      <c r="B181" t="s">
        <v>1106</v>
      </c>
      <c r="C181" t="s">
        <v>1120</v>
      </c>
      <c r="D181" t="s">
        <v>1121</v>
      </c>
    </row>
    <row r="182" spans="1:4">
      <c r="A182" s="1065">
        <v>181</v>
      </c>
      <c r="B182" t="s">
        <v>1106</v>
      </c>
      <c r="C182" t="s">
        <v>1122</v>
      </c>
      <c r="D182" t="s">
        <v>1123</v>
      </c>
    </row>
    <row r="183" spans="1:4">
      <c r="A183" s="1065">
        <v>182</v>
      </c>
      <c r="B183" t="s">
        <v>1106</v>
      </c>
      <c r="C183" t="s">
        <v>1124</v>
      </c>
      <c r="D183" t="s">
        <v>1125</v>
      </c>
    </row>
    <row r="184" spans="1:4">
      <c r="A184" s="1065">
        <v>183</v>
      </c>
      <c r="B184" t="s">
        <v>1106</v>
      </c>
      <c r="C184" t="s">
        <v>1126</v>
      </c>
      <c r="D184" t="s">
        <v>1127</v>
      </c>
    </row>
    <row r="185" spans="1:4">
      <c r="A185" s="1065">
        <v>184</v>
      </c>
      <c r="B185" t="s">
        <v>1128</v>
      </c>
      <c r="C185" t="s">
        <v>1130</v>
      </c>
      <c r="D185" t="s">
        <v>1131</v>
      </c>
    </row>
    <row r="186" spans="1:4">
      <c r="A186" s="1065">
        <v>185</v>
      </c>
      <c r="B186" t="s">
        <v>1128</v>
      </c>
      <c r="C186" t="s">
        <v>1132</v>
      </c>
      <c r="D186" t="s">
        <v>1133</v>
      </c>
    </row>
    <row r="187" spans="1:4">
      <c r="A187" s="1065">
        <v>186</v>
      </c>
      <c r="B187" t="s">
        <v>1128</v>
      </c>
      <c r="C187" t="s">
        <v>1134</v>
      </c>
      <c r="D187" t="s">
        <v>1135</v>
      </c>
    </row>
    <row r="188" spans="1:4">
      <c r="A188" s="1065">
        <v>187</v>
      </c>
      <c r="B188" t="s">
        <v>1128</v>
      </c>
      <c r="C188" t="s">
        <v>1128</v>
      </c>
      <c r="D188" t="s">
        <v>1129</v>
      </c>
    </row>
    <row r="189" spans="1:4">
      <c r="A189" s="1065">
        <v>188</v>
      </c>
      <c r="B189" t="s">
        <v>1128</v>
      </c>
      <c r="C189" t="s">
        <v>1136</v>
      </c>
      <c r="D189" t="s">
        <v>1137</v>
      </c>
    </row>
    <row r="190" spans="1:4">
      <c r="A190" s="1065">
        <v>189</v>
      </c>
      <c r="B190" t="s">
        <v>1128</v>
      </c>
      <c r="C190" t="s">
        <v>1138</v>
      </c>
      <c r="D190" t="s">
        <v>1139</v>
      </c>
    </row>
    <row r="191" spans="1:4">
      <c r="A191" s="1065">
        <v>190</v>
      </c>
      <c r="B191" t="s">
        <v>1128</v>
      </c>
      <c r="C191" t="s">
        <v>1140</v>
      </c>
      <c r="D191" t="s">
        <v>1141</v>
      </c>
    </row>
    <row r="192" spans="1:4">
      <c r="A192" s="1065">
        <v>191</v>
      </c>
      <c r="B192" t="s">
        <v>1128</v>
      </c>
      <c r="C192" t="s">
        <v>1142</v>
      </c>
      <c r="D192" t="s">
        <v>1143</v>
      </c>
    </row>
    <row r="193" spans="1:4">
      <c r="A193" s="1065">
        <v>192</v>
      </c>
      <c r="B193" t="s">
        <v>1144</v>
      </c>
      <c r="C193" t="s">
        <v>1146</v>
      </c>
      <c r="D193" t="s">
        <v>1147</v>
      </c>
    </row>
    <row r="194" spans="1:4">
      <c r="A194" s="1065">
        <v>193</v>
      </c>
      <c r="B194" t="s">
        <v>1144</v>
      </c>
      <c r="C194" t="s">
        <v>1148</v>
      </c>
      <c r="D194" t="s">
        <v>1149</v>
      </c>
    </row>
    <row r="195" spans="1:4">
      <c r="A195" s="1065">
        <v>194</v>
      </c>
      <c r="B195" t="s">
        <v>1144</v>
      </c>
      <c r="C195" t="s">
        <v>1150</v>
      </c>
      <c r="D195" t="s">
        <v>1151</v>
      </c>
    </row>
    <row r="196" spans="1:4">
      <c r="A196" s="1065">
        <v>195</v>
      </c>
      <c r="B196" t="s">
        <v>1144</v>
      </c>
      <c r="C196" t="s">
        <v>1152</v>
      </c>
      <c r="D196" t="s">
        <v>1153</v>
      </c>
    </row>
    <row r="197" spans="1:4">
      <c r="A197" s="1065">
        <v>196</v>
      </c>
      <c r="B197" t="s">
        <v>1144</v>
      </c>
      <c r="C197" t="s">
        <v>1154</v>
      </c>
      <c r="D197" t="s">
        <v>1155</v>
      </c>
    </row>
    <row r="198" spans="1:4">
      <c r="A198" s="1065">
        <v>197</v>
      </c>
      <c r="B198" t="s">
        <v>1144</v>
      </c>
      <c r="C198" t="s">
        <v>1006</v>
      </c>
      <c r="D198" t="s">
        <v>1156</v>
      </c>
    </row>
    <row r="199" spans="1:4">
      <c r="A199" s="1065">
        <v>198</v>
      </c>
      <c r="B199" t="s">
        <v>1144</v>
      </c>
      <c r="C199" t="s">
        <v>1157</v>
      </c>
      <c r="D199" t="s">
        <v>1158</v>
      </c>
    </row>
    <row r="200" spans="1:4">
      <c r="A200" s="1065">
        <v>199</v>
      </c>
      <c r="B200" t="s">
        <v>1144</v>
      </c>
      <c r="C200" t="s">
        <v>972</v>
      </c>
      <c r="D200" t="s">
        <v>1159</v>
      </c>
    </row>
    <row r="201" spans="1:4">
      <c r="A201" s="1065">
        <v>200</v>
      </c>
      <c r="B201" t="s">
        <v>1144</v>
      </c>
      <c r="C201" t="s">
        <v>1144</v>
      </c>
      <c r="D201" t="s">
        <v>1145</v>
      </c>
    </row>
    <row r="202" spans="1:4">
      <c r="A202" s="1065">
        <v>201</v>
      </c>
      <c r="B202" t="s">
        <v>1144</v>
      </c>
      <c r="C202" t="s">
        <v>1160</v>
      </c>
      <c r="D202" t="s">
        <v>1161</v>
      </c>
    </row>
    <row r="203" spans="1:4">
      <c r="A203" s="1065">
        <v>202</v>
      </c>
      <c r="B203" t="s">
        <v>1144</v>
      </c>
      <c r="C203" t="s">
        <v>1162</v>
      </c>
      <c r="D203" t="s">
        <v>1163</v>
      </c>
    </row>
    <row r="204" spans="1:4">
      <c r="A204" s="1065">
        <v>203</v>
      </c>
      <c r="B204" t="s">
        <v>1144</v>
      </c>
      <c r="C204" t="s">
        <v>1164</v>
      </c>
      <c r="D204" t="s">
        <v>1165</v>
      </c>
    </row>
    <row r="205" spans="1:4">
      <c r="A205" s="1065">
        <v>204</v>
      </c>
      <c r="B205" t="s">
        <v>1144</v>
      </c>
      <c r="C205" t="s">
        <v>1166</v>
      </c>
      <c r="D205" t="s">
        <v>1167</v>
      </c>
    </row>
    <row r="206" spans="1:4">
      <c r="A206" s="1065">
        <v>205</v>
      </c>
      <c r="B206" t="s">
        <v>1144</v>
      </c>
      <c r="C206" t="s">
        <v>1168</v>
      </c>
      <c r="D206" t="s">
        <v>1169</v>
      </c>
    </row>
    <row r="207" spans="1:4">
      <c r="A207" s="1065">
        <v>206</v>
      </c>
      <c r="B207" t="s">
        <v>1144</v>
      </c>
      <c r="C207" t="s">
        <v>1170</v>
      </c>
      <c r="D207" t="s">
        <v>1171</v>
      </c>
    </row>
    <row r="208" spans="1:4">
      <c r="A208" s="1065">
        <v>207</v>
      </c>
      <c r="B208" t="s">
        <v>1144</v>
      </c>
      <c r="C208" t="s">
        <v>1172</v>
      </c>
      <c r="D208" t="s">
        <v>1173</v>
      </c>
    </row>
    <row r="209" spans="1:4">
      <c r="A209" s="1065">
        <v>208</v>
      </c>
      <c r="B209" t="s">
        <v>1174</v>
      </c>
      <c r="C209" t="s">
        <v>1176</v>
      </c>
      <c r="D209" t="s">
        <v>1177</v>
      </c>
    </row>
    <row r="210" spans="1:4">
      <c r="A210" s="1065">
        <v>209</v>
      </c>
      <c r="B210" t="s">
        <v>1174</v>
      </c>
      <c r="C210" t="s">
        <v>1174</v>
      </c>
      <c r="D210" t="s">
        <v>1175</v>
      </c>
    </row>
    <row r="211" spans="1:4">
      <c r="A211" s="1065">
        <v>210</v>
      </c>
      <c r="B211" t="s">
        <v>1174</v>
      </c>
      <c r="C211" t="s">
        <v>1178</v>
      </c>
      <c r="D211" t="s">
        <v>1179</v>
      </c>
    </row>
    <row r="212" spans="1:4">
      <c r="A212" s="1065">
        <v>211</v>
      </c>
      <c r="B212" t="s">
        <v>1174</v>
      </c>
      <c r="C212" t="s">
        <v>1180</v>
      </c>
      <c r="D212" t="s">
        <v>1181</v>
      </c>
    </row>
    <row r="213" spans="1:4">
      <c r="A213" s="1065">
        <v>212</v>
      </c>
      <c r="B213" t="s">
        <v>1182</v>
      </c>
      <c r="C213" t="s">
        <v>1184</v>
      </c>
      <c r="D213" t="s">
        <v>1185</v>
      </c>
    </row>
    <row r="214" spans="1:4">
      <c r="A214" s="1065">
        <v>213</v>
      </c>
      <c r="B214" t="s">
        <v>1182</v>
      </c>
      <c r="C214" t="s">
        <v>1186</v>
      </c>
      <c r="D214" t="s">
        <v>1187</v>
      </c>
    </row>
    <row r="215" spans="1:4">
      <c r="A215" s="1065">
        <v>214</v>
      </c>
      <c r="B215" t="s">
        <v>1182</v>
      </c>
      <c r="C215" t="s">
        <v>1188</v>
      </c>
      <c r="D215" t="s">
        <v>1189</v>
      </c>
    </row>
    <row r="216" spans="1:4">
      <c r="A216" s="1065">
        <v>215</v>
      </c>
      <c r="B216" t="s">
        <v>1182</v>
      </c>
      <c r="C216" t="s">
        <v>1190</v>
      </c>
      <c r="D216" t="s">
        <v>1191</v>
      </c>
    </row>
    <row r="217" spans="1:4">
      <c r="A217" s="1065">
        <v>216</v>
      </c>
      <c r="B217" t="s">
        <v>1182</v>
      </c>
      <c r="C217" t="s">
        <v>1192</v>
      </c>
      <c r="D217" t="s">
        <v>1193</v>
      </c>
    </row>
    <row r="218" spans="1:4">
      <c r="A218" s="1065">
        <v>217</v>
      </c>
      <c r="B218" t="s">
        <v>1182</v>
      </c>
      <c r="C218" t="s">
        <v>1182</v>
      </c>
      <c r="D218" t="s">
        <v>1183</v>
      </c>
    </row>
    <row r="219" spans="1:4">
      <c r="A219" s="1065">
        <v>218</v>
      </c>
      <c r="B219" t="s">
        <v>1182</v>
      </c>
      <c r="C219" t="s">
        <v>1194</v>
      </c>
      <c r="D219" t="s">
        <v>1195</v>
      </c>
    </row>
    <row r="220" spans="1:4">
      <c r="A220" s="1065">
        <v>219</v>
      </c>
      <c r="B220" t="s">
        <v>1182</v>
      </c>
      <c r="C220" t="s">
        <v>1196</v>
      </c>
      <c r="D220" t="s">
        <v>1197</v>
      </c>
    </row>
    <row r="221" spans="1:4">
      <c r="A221" s="1065">
        <v>220</v>
      </c>
      <c r="B221" t="s">
        <v>1182</v>
      </c>
      <c r="C221" t="s">
        <v>1198</v>
      </c>
      <c r="D221" t="s">
        <v>1199</v>
      </c>
    </row>
    <row r="222" spans="1:4">
      <c r="A222" s="1065">
        <v>221</v>
      </c>
      <c r="B222" t="s">
        <v>1182</v>
      </c>
      <c r="C222" t="s">
        <v>1200</v>
      </c>
      <c r="D222" t="s">
        <v>1201</v>
      </c>
    </row>
    <row r="223" spans="1:4">
      <c r="A223" s="1065">
        <v>222</v>
      </c>
      <c r="B223" t="s">
        <v>1202</v>
      </c>
      <c r="C223" t="s">
        <v>1204</v>
      </c>
      <c r="D223" t="s">
        <v>1205</v>
      </c>
    </row>
    <row r="224" spans="1:4">
      <c r="A224" s="1065">
        <v>223</v>
      </c>
      <c r="B224" t="s">
        <v>1202</v>
      </c>
      <c r="C224" t="s">
        <v>1206</v>
      </c>
      <c r="D224" t="s">
        <v>1207</v>
      </c>
    </row>
    <row r="225" spans="1:4">
      <c r="A225" s="1065">
        <v>224</v>
      </c>
      <c r="B225" t="s">
        <v>1202</v>
      </c>
      <c r="C225" t="s">
        <v>1208</v>
      </c>
      <c r="D225" t="s">
        <v>1209</v>
      </c>
    </row>
    <row r="226" spans="1:4">
      <c r="A226" s="1065">
        <v>225</v>
      </c>
      <c r="B226" t="s">
        <v>1202</v>
      </c>
      <c r="C226" t="s">
        <v>1210</v>
      </c>
      <c r="D226" t="s">
        <v>1211</v>
      </c>
    </row>
    <row r="227" spans="1:4">
      <c r="A227" s="1065">
        <v>226</v>
      </c>
      <c r="B227" t="s">
        <v>1202</v>
      </c>
      <c r="C227" t="s">
        <v>1212</v>
      </c>
      <c r="D227" t="s">
        <v>1213</v>
      </c>
    </row>
    <row r="228" spans="1:4">
      <c r="A228" s="1065">
        <v>227</v>
      </c>
      <c r="B228" t="s">
        <v>1202</v>
      </c>
      <c r="C228" t="s">
        <v>1202</v>
      </c>
      <c r="D228" t="s">
        <v>1203</v>
      </c>
    </row>
    <row r="229" spans="1:4">
      <c r="A229" s="1065">
        <v>228</v>
      </c>
      <c r="B229" t="s">
        <v>1202</v>
      </c>
      <c r="C229" t="s">
        <v>1214</v>
      </c>
      <c r="D229" t="s">
        <v>1215</v>
      </c>
    </row>
    <row r="230" spans="1:4">
      <c r="A230" s="1065">
        <v>229</v>
      </c>
      <c r="B230" t="s">
        <v>1202</v>
      </c>
      <c r="C230" t="s">
        <v>1216</v>
      </c>
      <c r="D230" t="s">
        <v>1217</v>
      </c>
    </row>
    <row r="231" spans="1:4">
      <c r="A231" s="1065">
        <v>230</v>
      </c>
      <c r="B231" t="s">
        <v>1202</v>
      </c>
      <c r="C231" t="s">
        <v>1218</v>
      </c>
      <c r="D231" t="s">
        <v>1219</v>
      </c>
    </row>
    <row r="232" spans="1:4">
      <c r="A232" s="1065">
        <v>231</v>
      </c>
      <c r="B232" t="s">
        <v>1220</v>
      </c>
      <c r="C232" t="s">
        <v>1222</v>
      </c>
      <c r="D232" t="s">
        <v>1223</v>
      </c>
    </row>
    <row r="233" spans="1:4">
      <c r="A233" s="1065">
        <v>232</v>
      </c>
      <c r="B233" t="s">
        <v>1220</v>
      </c>
      <c r="C233" t="s">
        <v>1224</v>
      </c>
      <c r="D233" t="s">
        <v>1225</v>
      </c>
    </row>
    <row r="234" spans="1:4">
      <c r="A234" s="1065">
        <v>233</v>
      </c>
      <c r="B234" t="s">
        <v>1220</v>
      </c>
      <c r="C234" t="s">
        <v>1226</v>
      </c>
      <c r="D234" t="s">
        <v>1227</v>
      </c>
    </row>
    <row r="235" spans="1:4">
      <c r="A235" s="1065">
        <v>234</v>
      </c>
      <c r="B235" t="s">
        <v>1220</v>
      </c>
      <c r="C235" t="s">
        <v>1228</v>
      </c>
      <c r="D235" t="s">
        <v>1229</v>
      </c>
    </row>
    <row r="236" spans="1:4">
      <c r="A236" s="1065">
        <v>235</v>
      </c>
      <c r="B236" t="s">
        <v>1220</v>
      </c>
      <c r="C236" t="s">
        <v>1230</v>
      </c>
      <c r="D236" t="s">
        <v>1231</v>
      </c>
    </row>
    <row r="237" spans="1:4">
      <c r="A237" s="1065">
        <v>236</v>
      </c>
      <c r="B237" t="s">
        <v>1220</v>
      </c>
      <c r="C237" t="s">
        <v>1232</v>
      </c>
      <c r="D237" t="s">
        <v>1233</v>
      </c>
    </row>
    <row r="238" spans="1:4">
      <c r="A238" s="1065">
        <v>237</v>
      </c>
      <c r="B238" t="s">
        <v>1220</v>
      </c>
      <c r="C238" t="s">
        <v>1220</v>
      </c>
      <c r="D238" t="s">
        <v>1221</v>
      </c>
    </row>
    <row r="239" spans="1:4">
      <c r="A239" s="1065">
        <v>238</v>
      </c>
      <c r="B239" t="s">
        <v>1220</v>
      </c>
      <c r="C239" t="s">
        <v>1234</v>
      </c>
      <c r="D239" t="s">
        <v>1235</v>
      </c>
    </row>
    <row r="240" spans="1:4">
      <c r="A240" s="1065">
        <v>239</v>
      </c>
      <c r="B240" t="s">
        <v>1220</v>
      </c>
      <c r="C240" t="s">
        <v>1236</v>
      </c>
      <c r="D240" t="s">
        <v>1237</v>
      </c>
    </row>
    <row r="241" spans="1:4">
      <c r="A241" s="1065">
        <v>240</v>
      </c>
      <c r="B241" t="s">
        <v>1220</v>
      </c>
      <c r="C241" t="s">
        <v>1120</v>
      </c>
      <c r="D241" t="s">
        <v>1238</v>
      </c>
    </row>
    <row r="242" spans="1:4">
      <c r="A242" s="1065">
        <v>241</v>
      </c>
      <c r="B242" t="s">
        <v>1220</v>
      </c>
      <c r="C242" t="s">
        <v>1239</v>
      </c>
      <c r="D242" t="s">
        <v>1240</v>
      </c>
    </row>
    <row r="243" spans="1:4">
      <c r="A243" s="1065">
        <v>242</v>
      </c>
      <c r="B243" t="s">
        <v>1220</v>
      </c>
      <c r="C243" t="s">
        <v>1241</v>
      </c>
      <c r="D243" t="s">
        <v>1242</v>
      </c>
    </row>
    <row r="244" spans="1:4">
      <c r="A244" s="1065">
        <v>243</v>
      </c>
      <c r="B244" t="s">
        <v>1220</v>
      </c>
      <c r="C244" t="s">
        <v>1243</v>
      </c>
      <c r="D244" t="s">
        <v>1244</v>
      </c>
    </row>
    <row r="245" spans="1:4">
      <c r="A245" s="1065">
        <v>244</v>
      </c>
      <c r="B245" t="s">
        <v>1220</v>
      </c>
      <c r="C245" t="s">
        <v>1245</v>
      </c>
      <c r="D245" t="s">
        <v>1246</v>
      </c>
    </row>
    <row r="246" spans="1:4">
      <c r="A246" s="1065">
        <v>245</v>
      </c>
      <c r="B246" t="s">
        <v>1247</v>
      </c>
      <c r="C246" t="s">
        <v>1249</v>
      </c>
      <c r="D246" t="s">
        <v>1250</v>
      </c>
    </row>
    <row r="247" spans="1:4">
      <c r="A247" s="1065">
        <v>246</v>
      </c>
      <c r="B247" t="s">
        <v>1247</v>
      </c>
      <c r="C247" t="s">
        <v>1251</v>
      </c>
      <c r="D247" t="s">
        <v>1252</v>
      </c>
    </row>
    <row r="248" spans="1:4">
      <c r="A248" s="1065">
        <v>247</v>
      </c>
      <c r="B248" t="s">
        <v>1247</v>
      </c>
      <c r="C248" t="s">
        <v>1247</v>
      </c>
      <c r="D248" t="s">
        <v>1248</v>
      </c>
    </row>
    <row r="249" spans="1:4">
      <c r="A249" s="1065">
        <v>248</v>
      </c>
      <c r="B249" t="s">
        <v>1247</v>
      </c>
      <c r="C249" t="s">
        <v>1253</v>
      </c>
      <c r="D249" t="s">
        <v>1254</v>
      </c>
    </row>
    <row r="250" spans="1:4">
      <c r="A250" s="1065">
        <v>249</v>
      </c>
      <c r="B250" t="s">
        <v>1247</v>
      </c>
      <c r="C250" t="s">
        <v>1255</v>
      </c>
      <c r="D250" t="s">
        <v>1256</v>
      </c>
    </row>
    <row r="251" spans="1:4">
      <c r="A251" s="1065">
        <v>250</v>
      </c>
      <c r="B251" t="s">
        <v>1247</v>
      </c>
      <c r="C251" t="s">
        <v>1257</v>
      </c>
      <c r="D251" t="s">
        <v>1258</v>
      </c>
    </row>
    <row r="252" spans="1:4">
      <c r="A252" s="1065">
        <v>251</v>
      </c>
      <c r="B252" t="s">
        <v>1247</v>
      </c>
      <c r="C252" t="s">
        <v>1259</v>
      </c>
      <c r="D252" t="s">
        <v>1260</v>
      </c>
    </row>
    <row r="253" spans="1:4">
      <c r="A253" s="1065">
        <v>252</v>
      </c>
      <c r="B253" t="s">
        <v>1247</v>
      </c>
      <c r="C253" t="s">
        <v>1261</v>
      </c>
      <c r="D253" t="s">
        <v>1262</v>
      </c>
    </row>
    <row r="254" spans="1:4">
      <c r="A254" s="1065">
        <v>253</v>
      </c>
      <c r="B254" t="s">
        <v>1263</v>
      </c>
      <c r="C254" t="s">
        <v>1265</v>
      </c>
      <c r="D254" t="s">
        <v>1266</v>
      </c>
    </row>
    <row r="255" spans="1:4">
      <c r="A255" s="1065">
        <v>254</v>
      </c>
      <c r="B255" t="s">
        <v>1263</v>
      </c>
      <c r="C255" t="s">
        <v>1267</v>
      </c>
      <c r="D255" t="s">
        <v>1268</v>
      </c>
    </row>
    <row r="256" spans="1:4">
      <c r="A256" s="1065">
        <v>255</v>
      </c>
      <c r="B256" t="s">
        <v>1263</v>
      </c>
      <c r="C256" t="s">
        <v>1269</v>
      </c>
      <c r="D256" t="s">
        <v>1270</v>
      </c>
    </row>
    <row r="257" spans="1:4">
      <c r="A257" s="1065">
        <v>256</v>
      </c>
      <c r="B257" t="s">
        <v>1263</v>
      </c>
      <c r="C257" t="s">
        <v>1271</v>
      </c>
      <c r="D257" t="s">
        <v>1272</v>
      </c>
    </row>
    <row r="258" spans="1:4">
      <c r="A258" s="1065">
        <v>257</v>
      </c>
      <c r="B258" t="s">
        <v>1263</v>
      </c>
      <c r="C258" t="s">
        <v>1273</v>
      </c>
      <c r="D258" t="s">
        <v>1274</v>
      </c>
    </row>
    <row r="259" spans="1:4">
      <c r="A259" s="1065">
        <v>258</v>
      </c>
      <c r="B259" t="s">
        <v>1263</v>
      </c>
      <c r="C259" t="s">
        <v>1275</v>
      </c>
      <c r="D259" t="s">
        <v>1276</v>
      </c>
    </row>
    <row r="260" spans="1:4">
      <c r="A260" s="1065">
        <v>259</v>
      </c>
      <c r="B260" t="s">
        <v>1263</v>
      </c>
      <c r="C260" t="s">
        <v>1263</v>
      </c>
      <c r="D260" t="s">
        <v>1264</v>
      </c>
    </row>
    <row r="261" spans="1:4">
      <c r="A261" s="1065">
        <v>260</v>
      </c>
      <c r="B261" t="s">
        <v>1263</v>
      </c>
      <c r="C261" t="s">
        <v>1277</v>
      </c>
      <c r="D261" t="s">
        <v>1278</v>
      </c>
    </row>
    <row r="262" spans="1:4">
      <c r="A262" s="1065">
        <v>261</v>
      </c>
      <c r="B262" t="s">
        <v>1263</v>
      </c>
      <c r="C262" t="s">
        <v>1279</v>
      </c>
      <c r="D262" t="s">
        <v>1280</v>
      </c>
    </row>
    <row r="263" spans="1:4">
      <c r="A263" s="1065">
        <v>262</v>
      </c>
      <c r="B263" t="s">
        <v>1263</v>
      </c>
      <c r="C263" t="s">
        <v>1281</v>
      </c>
      <c r="D263" t="s">
        <v>1282</v>
      </c>
    </row>
    <row r="264" spans="1:4">
      <c r="A264" s="1065">
        <v>263</v>
      </c>
      <c r="B264" t="s">
        <v>1283</v>
      </c>
      <c r="C264" t="s">
        <v>1285</v>
      </c>
      <c r="D264" t="s">
        <v>1286</v>
      </c>
    </row>
    <row r="265" spans="1:4">
      <c r="A265" s="1065">
        <v>264</v>
      </c>
      <c r="B265" t="s">
        <v>1283</v>
      </c>
      <c r="C265" t="s">
        <v>1069</v>
      </c>
      <c r="D265" t="s">
        <v>1287</v>
      </c>
    </row>
    <row r="266" spans="1:4">
      <c r="A266" s="1065">
        <v>265</v>
      </c>
      <c r="B266" t="s">
        <v>1283</v>
      </c>
      <c r="C266" t="s">
        <v>1288</v>
      </c>
      <c r="D266" t="s">
        <v>1289</v>
      </c>
    </row>
    <row r="267" spans="1:4">
      <c r="A267" s="1065">
        <v>266</v>
      </c>
      <c r="B267" t="s">
        <v>1283</v>
      </c>
      <c r="C267" t="s">
        <v>1290</v>
      </c>
      <c r="D267" t="s">
        <v>1291</v>
      </c>
    </row>
    <row r="268" spans="1:4">
      <c r="A268" s="1065">
        <v>267</v>
      </c>
      <c r="B268" t="s">
        <v>1283</v>
      </c>
      <c r="C268" t="s">
        <v>1283</v>
      </c>
      <c r="D268" t="s">
        <v>1284</v>
      </c>
    </row>
    <row r="269" spans="1:4">
      <c r="A269" s="1065">
        <v>268</v>
      </c>
      <c r="B269" t="s">
        <v>1283</v>
      </c>
      <c r="C269" t="s">
        <v>1292</v>
      </c>
      <c r="D269" t="s">
        <v>1293</v>
      </c>
    </row>
    <row r="270" spans="1:4">
      <c r="A270" s="1065">
        <v>269</v>
      </c>
      <c r="B270" t="s">
        <v>1283</v>
      </c>
      <c r="C270" t="s">
        <v>1294</v>
      </c>
      <c r="D270" t="s">
        <v>1295</v>
      </c>
    </row>
    <row r="271" spans="1:4">
      <c r="A271" s="1065">
        <v>270</v>
      </c>
      <c r="B271" t="s">
        <v>1283</v>
      </c>
      <c r="C271" t="s">
        <v>1296</v>
      </c>
      <c r="D271" t="s">
        <v>1297</v>
      </c>
    </row>
    <row r="272" spans="1:4">
      <c r="A272" s="1065">
        <v>271</v>
      </c>
      <c r="B272" t="s">
        <v>1298</v>
      </c>
      <c r="C272" t="s">
        <v>1300</v>
      </c>
      <c r="D272" t="s">
        <v>1301</v>
      </c>
    </row>
    <row r="273" spans="1:4">
      <c r="A273" s="1065">
        <v>272</v>
      </c>
      <c r="B273" t="s">
        <v>1298</v>
      </c>
      <c r="C273" t="s">
        <v>1302</v>
      </c>
      <c r="D273" t="s">
        <v>1303</v>
      </c>
    </row>
    <row r="274" spans="1:4">
      <c r="A274" s="1065">
        <v>273</v>
      </c>
      <c r="B274" t="s">
        <v>1298</v>
      </c>
      <c r="C274" t="s">
        <v>1304</v>
      </c>
      <c r="D274" t="s">
        <v>1305</v>
      </c>
    </row>
    <row r="275" spans="1:4">
      <c r="A275" s="1065">
        <v>274</v>
      </c>
      <c r="B275" t="s">
        <v>1298</v>
      </c>
      <c r="C275" t="s">
        <v>1306</v>
      </c>
      <c r="D275" t="s">
        <v>1307</v>
      </c>
    </row>
    <row r="276" spans="1:4">
      <c r="A276" s="1065">
        <v>275</v>
      </c>
      <c r="B276" t="s">
        <v>1298</v>
      </c>
      <c r="C276" t="s">
        <v>1308</v>
      </c>
      <c r="D276" t="s">
        <v>1309</v>
      </c>
    </row>
    <row r="277" spans="1:4">
      <c r="A277" s="1065">
        <v>276</v>
      </c>
      <c r="B277" t="s">
        <v>1298</v>
      </c>
      <c r="C277" t="s">
        <v>1310</v>
      </c>
      <c r="D277" t="s">
        <v>1311</v>
      </c>
    </row>
    <row r="278" spans="1:4">
      <c r="A278" s="1065">
        <v>277</v>
      </c>
      <c r="B278" t="s">
        <v>1298</v>
      </c>
      <c r="C278" t="s">
        <v>1298</v>
      </c>
      <c r="D278" t="s">
        <v>1299</v>
      </c>
    </row>
    <row r="279" spans="1:4">
      <c r="A279" s="1065">
        <v>278</v>
      </c>
      <c r="B279" t="s">
        <v>1298</v>
      </c>
      <c r="C279" t="s">
        <v>1138</v>
      </c>
      <c r="D279" t="s">
        <v>1312</v>
      </c>
    </row>
    <row r="280" spans="1:4">
      <c r="A280" s="1065">
        <v>279</v>
      </c>
      <c r="B280" t="s">
        <v>1298</v>
      </c>
      <c r="C280" t="s">
        <v>1313</v>
      </c>
      <c r="D280" t="s">
        <v>1314</v>
      </c>
    </row>
    <row r="281" spans="1:4">
      <c r="A281" s="1065">
        <v>280</v>
      </c>
      <c r="B281" t="s">
        <v>1298</v>
      </c>
      <c r="C281" t="s">
        <v>1315</v>
      </c>
      <c r="D281" t="s">
        <v>1316</v>
      </c>
    </row>
    <row r="282" spans="1:4">
      <c r="A282" s="1065">
        <v>281</v>
      </c>
      <c r="B282" t="s">
        <v>1298</v>
      </c>
      <c r="C282" t="s">
        <v>1317</v>
      </c>
      <c r="D282" t="s">
        <v>1318</v>
      </c>
    </row>
    <row r="283" spans="1:4">
      <c r="A283" s="1065">
        <v>282</v>
      </c>
      <c r="B283" t="s">
        <v>1298</v>
      </c>
      <c r="C283" t="s">
        <v>1319</v>
      </c>
      <c r="D283" t="s">
        <v>1320</v>
      </c>
    </row>
    <row r="284" spans="1:4">
      <c r="A284" s="1065">
        <v>283</v>
      </c>
      <c r="B284" t="s">
        <v>1298</v>
      </c>
      <c r="C284" t="s">
        <v>1321</v>
      </c>
      <c r="D284" t="s">
        <v>1322</v>
      </c>
    </row>
    <row r="285" spans="1:4">
      <c r="A285" s="1065">
        <v>284</v>
      </c>
      <c r="B285" t="s">
        <v>1298</v>
      </c>
      <c r="C285" t="s">
        <v>1323</v>
      </c>
      <c r="D285" t="s">
        <v>1324</v>
      </c>
    </row>
    <row r="286" spans="1:4">
      <c r="A286" s="1065">
        <v>285</v>
      </c>
      <c r="B286" t="s">
        <v>1298</v>
      </c>
      <c r="C286" t="s">
        <v>1325</v>
      </c>
      <c r="D286" t="s">
        <v>1326</v>
      </c>
    </row>
    <row r="287" spans="1:4">
      <c r="A287" s="1065">
        <v>286</v>
      </c>
      <c r="B287" t="s">
        <v>1298</v>
      </c>
      <c r="C287" t="s">
        <v>1327</v>
      </c>
      <c r="D287" t="s">
        <v>1328</v>
      </c>
    </row>
    <row r="288" spans="1:4">
      <c r="A288" s="1065">
        <v>287</v>
      </c>
      <c r="B288" t="s">
        <v>1298</v>
      </c>
      <c r="C288" t="s">
        <v>1329</v>
      </c>
      <c r="D288" t="s">
        <v>1330</v>
      </c>
    </row>
    <row r="289" spans="1:4">
      <c r="A289" s="1065">
        <v>288</v>
      </c>
      <c r="B289" t="s">
        <v>1298</v>
      </c>
      <c r="C289" t="s">
        <v>1331</v>
      </c>
      <c r="D289" t="s">
        <v>1332</v>
      </c>
    </row>
    <row r="290" spans="1:4">
      <c r="A290" s="1065">
        <v>289</v>
      </c>
      <c r="B290" t="s">
        <v>1298</v>
      </c>
      <c r="C290" t="s">
        <v>1333</v>
      </c>
      <c r="D290" t="s">
        <v>1334</v>
      </c>
    </row>
    <row r="291" spans="1:4">
      <c r="A291" s="1065">
        <v>290</v>
      </c>
      <c r="B291" t="s">
        <v>1335</v>
      </c>
      <c r="C291" t="s">
        <v>771</v>
      </c>
      <c r="D291" t="s">
        <v>1337</v>
      </c>
    </row>
    <row r="292" spans="1:4">
      <c r="A292" s="1065">
        <v>291</v>
      </c>
      <c r="B292" t="s">
        <v>1335</v>
      </c>
      <c r="C292" t="s">
        <v>1204</v>
      </c>
      <c r="D292" t="s">
        <v>1338</v>
      </c>
    </row>
    <row r="293" spans="1:4">
      <c r="A293" s="1065">
        <v>292</v>
      </c>
      <c r="B293" t="s">
        <v>1335</v>
      </c>
      <c r="C293" t="s">
        <v>1339</v>
      </c>
      <c r="D293" t="s">
        <v>1340</v>
      </c>
    </row>
    <row r="294" spans="1:4">
      <c r="A294" s="1065">
        <v>293</v>
      </c>
      <c r="B294" t="s">
        <v>1335</v>
      </c>
      <c r="C294" t="s">
        <v>1341</v>
      </c>
      <c r="D294" t="s">
        <v>1342</v>
      </c>
    </row>
    <row r="295" spans="1:4">
      <c r="A295" s="1065">
        <v>294</v>
      </c>
      <c r="B295" t="s">
        <v>1335</v>
      </c>
      <c r="C295" t="s">
        <v>1343</v>
      </c>
      <c r="D295" t="s">
        <v>1344</v>
      </c>
    </row>
    <row r="296" spans="1:4">
      <c r="A296" s="1065">
        <v>295</v>
      </c>
      <c r="B296" t="s">
        <v>1335</v>
      </c>
      <c r="C296" t="s">
        <v>1335</v>
      </c>
      <c r="D296" t="s">
        <v>1336</v>
      </c>
    </row>
    <row r="297" spans="1:4">
      <c r="A297" s="1065">
        <v>296</v>
      </c>
      <c r="B297" t="s">
        <v>1335</v>
      </c>
      <c r="C297" t="s">
        <v>1345</v>
      </c>
      <c r="D297" t="s">
        <v>1346</v>
      </c>
    </row>
    <row r="298" spans="1:4">
      <c r="A298" s="1065">
        <v>297</v>
      </c>
      <c r="B298" t="s">
        <v>1335</v>
      </c>
      <c r="C298" t="s">
        <v>1347</v>
      </c>
      <c r="D298" t="s">
        <v>1348</v>
      </c>
    </row>
    <row r="299" spans="1:4">
      <c r="A299" s="1065">
        <v>298</v>
      </c>
      <c r="B299" t="s">
        <v>1349</v>
      </c>
      <c r="C299" t="s">
        <v>1204</v>
      </c>
      <c r="D299" t="s">
        <v>1351</v>
      </c>
    </row>
    <row r="300" spans="1:4">
      <c r="A300" s="1065">
        <v>299</v>
      </c>
      <c r="B300" t="s">
        <v>1349</v>
      </c>
      <c r="C300" t="s">
        <v>1352</v>
      </c>
      <c r="D300" t="s">
        <v>1353</v>
      </c>
    </row>
    <row r="301" spans="1:4">
      <c r="A301" s="1065">
        <v>300</v>
      </c>
      <c r="B301" t="s">
        <v>1349</v>
      </c>
      <c r="C301" t="s">
        <v>1354</v>
      </c>
      <c r="D301" t="s">
        <v>1355</v>
      </c>
    </row>
    <row r="302" spans="1:4">
      <c r="A302" s="1065">
        <v>301</v>
      </c>
      <c r="B302" t="s">
        <v>1349</v>
      </c>
      <c r="C302" t="s">
        <v>1356</v>
      </c>
      <c r="D302" t="s">
        <v>1357</v>
      </c>
    </row>
    <row r="303" spans="1:4">
      <c r="A303" s="1065">
        <v>302</v>
      </c>
      <c r="B303" t="s">
        <v>1349</v>
      </c>
      <c r="C303" t="s">
        <v>1358</v>
      </c>
      <c r="D303" t="s">
        <v>1359</v>
      </c>
    </row>
    <row r="304" spans="1:4">
      <c r="A304" s="1065">
        <v>303</v>
      </c>
      <c r="B304" t="s">
        <v>1349</v>
      </c>
      <c r="C304" t="s">
        <v>1360</v>
      </c>
      <c r="D304" t="s">
        <v>1361</v>
      </c>
    </row>
    <row r="305" spans="1:4">
      <c r="A305" s="1065">
        <v>304</v>
      </c>
      <c r="B305" t="s">
        <v>1349</v>
      </c>
      <c r="C305" t="s">
        <v>883</v>
      </c>
      <c r="D305" t="s">
        <v>1362</v>
      </c>
    </row>
    <row r="306" spans="1:4">
      <c r="A306" s="1065">
        <v>305</v>
      </c>
      <c r="B306" t="s">
        <v>1349</v>
      </c>
      <c r="C306" t="s">
        <v>1363</v>
      </c>
      <c r="D306" t="s">
        <v>1364</v>
      </c>
    </row>
    <row r="307" spans="1:4">
      <c r="A307" s="1065">
        <v>306</v>
      </c>
      <c r="B307" t="s">
        <v>1349</v>
      </c>
      <c r="C307" t="s">
        <v>1365</v>
      </c>
      <c r="D307" t="s">
        <v>1366</v>
      </c>
    </row>
    <row r="308" spans="1:4">
      <c r="A308" s="1065">
        <v>307</v>
      </c>
      <c r="B308" t="s">
        <v>1349</v>
      </c>
      <c r="C308" t="s">
        <v>1367</v>
      </c>
      <c r="D308" t="s">
        <v>1368</v>
      </c>
    </row>
    <row r="309" spans="1:4">
      <c r="A309" s="1065">
        <v>308</v>
      </c>
      <c r="B309" t="s">
        <v>1349</v>
      </c>
      <c r="C309" t="s">
        <v>1369</v>
      </c>
      <c r="D309" t="s">
        <v>1370</v>
      </c>
    </row>
    <row r="310" spans="1:4">
      <c r="A310" s="1065">
        <v>309</v>
      </c>
      <c r="B310" t="s">
        <v>1349</v>
      </c>
      <c r="C310" t="s">
        <v>1349</v>
      </c>
      <c r="D310" t="s">
        <v>1350</v>
      </c>
    </row>
    <row r="311" spans="1:4">
      <c r="A311" s="1065">
        <v>310</v>
      </c>
      <c r="B311" t="s">
        <v>1349</v>
      </c>
      <c r="C311" t="s">
        <v>1371</v>
      </c>
      <c r="D311" t="s">
        <v>1372</v>
      </c>
    </row>
    <row r="312" spans="1:4">
      <c r="A312" s="1065">
        <v>311</v>
      </c>
      <c r="B312" t="s">
        <v>1373</v>
      </c>
      <c r="C312" t="s">
        <v>1375</v>
      </c>
      <c r="D312" t="s">
        <v>1376</v>
      </c>
    </row>
    <row r="313" spans="1:4">
      <c r="A313" s="1065">
        <v>312</v>
      </c>
      <c r="B313" t="s">
        <v>1373</v>
      </c>
      <c r="C313" t="s">
        <v>1028</v>
      </c>
      <c r="D313" t="s">
        <v>1377</v>
      </c>
    </row>
    <row r="314" spans="1:4">
      <c r="A314" s="1065">
        <v>313</v>
      </c>
      <c r="B314" t="s">
        <v>1373</v>
      </c>
      <c r="C314" t="s">
        <v>1378</v>
      </c>
      <c r="D314" t="s">
        <v>1379</v>
      </c>
    </row>
    <row r="315" spans="1:4">
      <c r="A315" s="1065">
        <v>314</v>
      </c>
      <c r="B315" t="s">
        <v>1373</v>
      </c>
      <c r="C315" t="s">
        <v>1051</v>
      </c>
      <c r="D315" t="s">
        <v>1380</v>
      </c>
    </row>
    <row r="316" spans="1:4">
      <c r="A316" s="1065">
        <v>315</v>
      </c>
      <c r="B316" t="s">
        <v>1373</v>
      </c>
      <c r="C316" t="s">
        <v>1034</v>
      </c>
      <c r="D316" t="s">
        <v>1381</v>
      </c>
    </row>
    <row r="317" spans="1:4">
      <c r="A317" s="1065">
        <v>316</v>
      </c>
      <c r="B317" t="s">
        <v>1373</v>
      </c>
      <c r="C317" t="s">
        <v>1382</v>
      </c>
      <c r="D317" t="s">
        <v>1383</v>
      </c>
    </row>
    <row r="318" spans="1:4">
      <c r="A318" s="1065">
        <v>317</v>
      </c>
      <c r="B318" t="s">
        <v>1373</v>
      </c>
      <c r="C318" t="s">
        <v>1384</v>
      </c>
      <c r="D318" t="s">
        <v>1385</v>
      </c>
    </row>
    <row r="319" spans="1:4">
      <c r="A319" s="1065">
        <v>318</v>
      </c>
      <c r="B319" t="s">
        <v>1373</v>
      </c>
      <c r="C319" t="s">
        <v>1386</v>
      </c>
      <c r="D319" t="s">
        <v>1387</v>
      </c>
    </row>
    <row r="320" spans="1:4">
      <c r="A320" s="1065">
        <v>319</v>
      </c>
      <c r="B320" t="s">
        <v>1373</v>
      </c>
      <c r="C320" t="s">
        <v>1373</v>
      </c>
      <c r="D320" t="s">
        <v>1374</v>
      </c>
    </row>
    <row r="321" spans="1:4">
      <c r="A321" s="1065">
        <v>320</v>
      </c>
      <c r="B321" t="s">
        <v>1373</v>
      </c>
      <c r="C321" t="s">
        <v>1257</v>
      </c>
      <c r="D321" t="s">
        <v>1388</v>
      </c>
    </row>
    <row r="322" spans="1:4">
      <c r="A322" s="1065">
        <v>321</v>
      </c>
      <c r="B322" t="s">
        <v>1373</v>
      </c>
      <c r="C322" t="s">
        <v>1389</v>
      </c>
      <c r="D322" t="s">
        <v>1390</v>
      </c>
    </row>
    <row r="323" spans="1:4">
      <c r="A323" s="1065">
        <v>322</v>
      </c>
      <c r="B323" t="s">
        <v>1373</v>
      </c>
      <c r="C323" t="s">
        <v>1164</v>
      </c>
      <c r="D323" t="s">
        <v>1391</v>
      </c>
    </row>
    <row r="324" spans="1:4">
      <c r="A324" s="1065">
        <v>323</v>
      </c>
      <c r="B324" t="s">
        <v>1392</v>
      </c>
      <c r="C324" t="s">
        <v>1394</v>
      </c>
      <c r="D324" t="s">
        <v>1395</v>
      </c>
    </row>
    <row r="325" spans="1:4">
      <c r="A325" s="1065">
        <v>324</v>
      </c>
      <c r="B325" t="s">
        <v>1392</v>
      </c>
      <c r="C325" t="s">
        <v>970</v>
      </c>
      <c r="D325" t="s">
        <v>1396</v>
      </c>
    </row>
    <row r="326" spans="1:4">
      <c r="A326" s="1065">
        <v>325</v>
      </c>
      <c r="B326" t="s">
        <v>1392</v>
      </c>
      <c r="C326" t="s">
        <v>1397</v>
      </c>
      <c r="D326" t="s">
        <v>1398</v>
      </c>
    </row>
    <row r="327" spans="1:4">
      <c r="A327" s="1065">
        <v>326</v>
      </c>
      <c r="B327" t="s">
        <v>1392</v>
      </c>
      <c r="C327" t="s">
        <v>1399</v>
      </c>
      <c r="D327" t="s">
        <v>1400</v>
      </c>
    </row>
    <row r="328" spans="1:4">
      <c r="A328" s="1065">
        <v>327</v>
      </c>
      <c r="B328" t="s">
        <v>1392</v>
      </c>
      <c r="C328" t="s">
        <v>1401</v>
      </c>
      <c r="D328" t="s">
        <v>1402</v>
      </c>
    </row>
    <row r="329" spans="1:4">
      <c r="A329" s="1065">
        <v>328</v>
      </c>
      <c r="B329" t="s">
        <v>1392</v>
      </c>
      <c r="C329" t="s">
        <v>1392</v>
      </c>
      <c r="D329" t="s">
        <v>1393</v>
      </c>
    </row>
    <row r="330" spans="1:4">
      <c r="A330" s="1065">
        <v>329</v>
      </c>
      <c r="B330" t="s">
        <v>1392</v>
      </c>
      <c r="C330" t="s">
        <v>1403</v>
      </c>
      <c r="D330" t="s">
        <v>1404</v>
      </c>
    </row>
    <row r="331" spans="1:4">
      <c r="A331" s="1065">
        <v>330</v>
      </c>
      <c r="B331" t="s">
        <v>1392</v>
      </c>
      <c r="C331" t="s">
        <v>1405</v>
      </c>
      <c r="D331" t="s">
        <v>1406</v>
      </c>
    </row>
    <row r="332" spans="1:4">
      <c r="A332" s="1065">
        <v>331</v>
      </c>
      <c r="B332" t="s">
        <v>1392</v>
      </c>
      <c r="C332" t="s">
        <v>1407</v>
      </c>
      <c r="D332" t="s">
        <v>1408</v>
      </c>
    </row>
    <row r="333" spans="1:4">
      <c r="A333" s="1065">
        <v>332</v>
      </c>
      <c r="B333" t="s">
        <v>1392</v>
      </c>
      <c r="C333" t="s">
        <v>1409</v>
      </c>
      <c r="D333" t="s">
        <v>1410</v>
      </c>
    </row>
    <row r="334" spans="1:4">
      <c r="A334" s="1065">
        <v>333</v>
      </c>
      <c r="B334" t="s">
        <v>1411</v>
      </c>
      <c r="C334" t="s">
        <v>1413</v>
      </c>
      <c r="D334" t="s">
        <v>1414</v>
      </c>
    </row>
    <row r="335" spans="1:4">
      <c r="A335" s="1065">
        <v>334</v>
      </c>
      <c r="B335" t="s">
        <v>1411</v>
      </c>
      <c r="C335" t="s">
        <v>1415</v>
      </c>
      <c r="D335" t="s">
        <v>1416</v>
      </c>
    </row>
    <row r="336" spans="1:4">
      <c r="A336" s="1065">
        <v>335</v>
      </c>
      <c r="B336" t="s">
        <v>1411</v>
      </c>
      <c r="C336" t="s">
        <v>1417</v>
      </c>
      <c r="D336" t="s">
        <v>1418</v>
      </c>
    </row>
    <row r="337" spans="1:4">
      <c r="A337" s="1065">
        <v>336</v>
      </c>
      <c r="B337" t="s">
        <v>1411</v>
      </c>
      <c r="C337" t="s">
        <v>1419</v>
      </c>
      <c r="D337" t="s">
        <v>1420</v>
      </c>
    </row>
    <row r="338" spans="1:4">
      <c r="A338" s="1065">
        <v>337</v>
      </c>
      <c r="B338" t="s">
        <v>1411</v>
      </c>
      <c r="C338" t="s">
        <v>1138</v>
      </c>
      <c r="D338" t="s">
        <v>1421</v>
      </c>
    </row>
    <row r="339" spans="1:4">
      <c r="A339" s="1065">
        <v>338</v>
      </c>
      <c r="B339" t="s">
        <v>1411</v>
      </c>
      <c r="C339" t="s">
        <v>1422</v>
      </c>
      <c r="D339" t="s">
        <v>1423</v>
      </c>
    </row>
    <row r="340" spans="1:4">
      <c r="A340" s="1065">
        <v>339</v>
      </c>
      <c r="B340" t="s">
        <v>1411</v>
      </c>
      <c r="C340" t="s">
        <v>1424</v>
      </c>
      <c r="D340" t="s">
        <v>1425</v>
      </c>
    </row>
    <row r="341" spans="1:4">
      <c r="A341" s="1065">
        <v>340</v>
      </c>
      <c r="B341" t="s">
        <v>1411</v>
      </c>
      <c r="C341" t="s">
        <v>1411</v>
      </c>
      <c r="D341" t="s">
        <v>1412</v>
      </c>
    </row>
    <row r="342" spans="1:4">
      <c r="A342" s="1065">
        <v>341</v>
      </c>
      <c r="B342" t="s">
        <v>1411</v>
      </c>
      <c r="C342" t="s">
        <v>1426</v>
      </c>
      <c r="D342" t="s">
        <v>1427</v>
      </c>
    </row>
    <row r="343" spans="1:4">
      <c r="A343" s="1065">
        <v>342</v>
      </c>
      <c r="B343" t="s">
        <v>1411</v>
      </c>
      <c r="C343" t="s">
        <v>1428</v>
      </c>
      <c r="D343" t="s">
        <v>1429</v>
      </c>
    </row>
    <row r="344" spans="1:4">
      <c r="A344" s="1065">
        <v>343</v>
      </c>
      <c r="B344" t="s">
        <v>1411</v>
      </c>
      <c r="C344" t="s">
        <v>1430</v>
      </c>
      <c r="D344" t="s">
        <v>1431</v>
      </c>
    </row>
    <row r="345" spans="1:4">
      <c r="A345" s="1065">
        <v>344</v>
      </c>
      <c r="B345" t="s">
        <v>1432</v>
      </c>
      <c r="C345" t="s">
        <v>1434</v>
      </c>
      <c r="D345" t="s">
        <v>1435</v>
      </c>
    </row>
    <row r="346" spans="1:4">
      <c r="A346" s="1065">
        <v>345</v>
      </c>
      <c r="B346" t="s">
        <v>1432</v>
      </c>
      <c r="C346" t="s">
        <v>1436</v>
      </c>
      <c r="D346" t="s">
        <v>1437</v>
      </c>
    </row>
    <row r="347" spans="1:4">
      <c r="A347" s="1065">
        <v>346</v>
      </c>
      <c r="B347" t="s">
        <v>1432</v>
      </c>
      <c r="C347" t="s">
        <v>1069</v>
      </c>
      <c r="D347" t="s">
        <v>1438</v>
      </c>
    </row>
    <row r="348" spans="1:4">
      <c r="A348" s="1065">
        <v>347</v>
      </c>
      <c r="B348" t="s">
        <v>1432</v>
      </c>
      <c r="C348" t="s">
        <v>1118</v>
      </c>
      <c r="D348" t="s">
        <v>1439</v>
      </c>
    </row>
    <row r="349" spans="1:4">
      <c r="A349" s="1065">
        <v>348</v>
      </c>
      <c r="B349" t="s">
        <v>1432</v>
      </c>
      <c r="C349" t="s">
        <v>1440</v>
      </c>
      <c r="D349" t="s">
        <v>1441</v>
      </c>
    </row>
    <row r="350" spans="1:4">
      <c r="A350" s="1065">
        <v>349</v>
      </c>
      <c r="B350" t="s">
        <v>1432</v>
      </c>
      <c r="C350" t="s">
        <v>1442</v>
      </c>
      <c r="D350" t="s">
        <v>1443</v>
      </c>
    </row>
    <row r="351" spans="1:4">
      <c r="A351" s="1065">
        <v>350</v>
      </c>
      <c r="B351" t="s">
        <v>1432</v>
      </c>
      <c r="C351" t="s">
        <v>1120</v>
      </c>
      <c r="D351" t="s">
        <v>1444</v>
      </c>
    </row>
    <row r="352" spans="1:4">
      <c r="A352" s="1065">
        <v>351</v>
      </c>
      <c r="B352" t="s">
        <v>1432</v>
      </c>
      <c r="C352" t="s">
        <v>1445</v>
      </c>
      <c r="D352" t="s">
        <v>1446</v>
      </c>
    </row>
    <row r="353" spans="1:4">
      <c r="A353" s="1065">
        <v>352</v>
      </c>
      <c r="B353" t="s">
        <v>1432</v>
      </c>
      <c r="C353" t="s">
        <v>1447</v>
      </c>
      <c r="D353" t="s">
        <v>1448</v>
      </c>
    </row>
    <row r="354" spans="1:4">
      <c r="A354" s="1065">
        <v>353</v>
      </c>
      <c r="B354" t="s">
        <v>1432</v>
      </c>
      <c r="C354" t="s">
        <v>1432</v>
      </c>
      <c r="D354" t="s">
        <v>1433</v>
      </c>
    </row>
    <row r="355" spans="1:4">
      <c r="A355" s="1065">
        <v>354</v>
      </c>
      <c r="B355" t="s">
        <v>1432</v>
      </c>
      <c r="C355" t="s">
        <v>1449</v>
      </c>
      <c r="D355" t="s">
        <v>1450</v>
      </c>
    </row>
    <row r="356" spans="1:4">
      <c r="A356" s="1065">
        <v>355</v>
      </c>
      <c r="B356" t="s">
        <v>1451</v>
      </c>
      <c r="C356" t="s">
        <v>1453</v>
      </c>
      <c r="D356" t="s">
        <v>1454</v>
      </c>
    </row>
    <row r="357" spans="1:4">
      <c r="A357" s="1065">
        <v>356</v>
      </c>
      <c r="B357" t="s">
        <v>1451</v>
      </c>
      <c r="C357" t="s">
        <v>1455</v>
      </c>
      <c r="D357" t="s">
        <v>1456</v>
      </c>
    </row>
    <row r="358" spans="1:4">
      <c r="A358" s="1065">
        <v>357</v>
      </c>
      <c r="B358" t="s">
        <v>1451</v>
      </c>
      <c r="C358" t="s">
        <v>1457</v>
      </c>
      <c r="D358" t="s">
        <v>1458</v>
      </c>
    </row>
    <row r="359" spans="1:4">
      <c r="A359" s="1065">
        <v>358</v>
      </c>
      <c r="B359" t="s">
        <v>1451</v>
      </c>
      <c r="C359" t="s">
        <v>1224</v>
      </c>
      <c r="D359" t="s">
        <v>1459</v>
      </c>
    </row>
    <row r="360" spans="1:4">
      <c r="A360" s="1065">
        <v>359</v>
      </c>
      <c r="B360" t="s">
        <v>1451</v>
      </c>
      <c r="C360" t="s">
        <v>1055</v>
      </c>
      <c r="D360" t="s">
        <v>1460</v>
      </c>
    </row>
    <row r="361" spans="1:4">
      <c r="A361" s="1065">
        <v>360</v>
      </c>
      <c r="B361" t="s">
        <v>1451</v>
      </c>
      <c r="C361" t="s">
        <v>1451</v>
      </c>
      <c r="D361" t="s">
        <v>1452</v>
      </c>
    </row>
    <row r="362" spans="1:4">
      <c r="A362" s="1065">
        <v>361</v>
      </c>
      <c r="B362" t="s">
        <v>1451</v>
      </c>
      <c r="C362" t="s">
        <v>1461</v>
      </c>
      <c r="D362" t="s">
        <v>1462</v>
      </c>
    </row>
    <row r="363" spans="1:4">
      <c r="A363" s="1065">
        <v>362</v>
      </c>
      <c r="B363" t="s">
        <v>1463</v>
      </c>
      <c r="C363" t="s">
        <v>1413</v>
      </c>
      <c r="D363" t="s">
        <v>1465</v>
      </c>
    </row>
    <row r="364" spans="1:4">
      <c r="A364" s="1065">
        <v>363</v>
      </c>
      <c r="B364" t="s">
        <v>1463</v>
      </c>
      <c r="C364" t="s">
        <v>1466</v>
      </c>
      <c r="D364" t="s">
        <v>1467</v>
      </c>
    </row>
    <row r="365" spans="1:4">
      <c r="A365" s="1065">
        <v>364</v>
      </c>
      <c r="B365" t="s">
        <v>1463</v>
      </c>
      <c r="C365" t="s">
        <v>1210</v>
      </c>
      <c r="D365" t="s">
        <v>1468</v>
      </c>
    </row>
    <row r="366" spans="1:4">
      <c r="A366" s="1065">
        <v>365</v>
      </c>
      <c r="B366" t="s">
        <v>1463</v>
      </c>
      <c r="C366" t="s">
        <v>1469</v>
      </c>
      <c r="D366" t="s">
        <v>1470</v>
      </c>
    </row>
    <row r="367" spans="1:4">
      <c r="A367" s="1065">
        <v>366</v>
      </c>
      <c r="B367" t="s">
        <v>1463</v>
      </c>
      <c r="C367" t="s">
        <v>1471</v>
      </c>
      <c r="D367" t="s">
        <v>1472</v>
      </c>
    </row>
    <row r="368" spans="1:4">
      <c r="A368" s="1065">
        <v>367</v>
      </c>
      <c r="B368" t="s">
        <v>1463</v>
      </c>
      <c r="C368" t="s">
        <v>841</v>
      </c>
      <c r="D368" t="s">
        <v>1473</v>
      </c>
    </row>
    <row r="369" spans="1:4">
      <c r="A369" s="1065">
        <v>368</v>
      </c>
      <c r="B369" t="s">
        <v>1463</v>
      </c>
      <c r="C369" t="s">
        <v>1474</v>
      </c>
      <c r="D369" t="s">
        <v>1475</v>
      </c>
    </row>
    <row r="370" spans="1:4">
      <c r="A370" s="1065">
        <v>369</v>
      </c>
      <c r="B370" t="s">
        <v>1463</v>
      </c>
      <c r="C370" t="s">
        <v>1476</v>
      </c>
      <c r="D370" t="s">
        <v>1477</v>
      </c>
    </row>
    <row r="371" spans="1:4">
      <c r="A371" s="1065">
        <v>370</v>
      </c>
      <c r="B371" t="s">
        <v>1463</v>
      </c>
      <c r="C371" t="s">
        <v>1463</v>
      </c>
      <c r="D371" t="s">
        <v>1464</v>
      </c>
    </row>
    <row r="372" spans="1:4">
      <c r="A372" s="1065">
        <v>371</v>
      </c>
      <c r="B372" t="s">
        <v>1463</v>
      </c>
      <c r="C372" t="s">
        <v>1478</v>
      </c>
      <c r="D372" t="s">
        <v>1479</v>
      </c>
    </row>
    <row r="373" spans="1:4">
      <c r="A373" s="1065">
        <v>372</v>
      </c>
      <c r="B373" t="s">
        <v>1463</v>
      </c>
      <c r="C373" t="s">
        <v>1480</v>
      </c>
      <c r="D373" t="s">
        <v>1481</v>
      </c>
    </row>
    <row r="374" spans="1:4">
      <c r="A374" s="1065">
        <v>373</v>
      </c>
      <c r="B374" t="s">
        <v>1463</v>
      </c>
      <c r="C374" t="s">
        <v>1482</v>
      </c>
      <c r="D374" t="s">
        <v>1483</v>
      </c>
    </row>
    <row r="375" spans="1:4">
      <c r="A375" s="1065">
        <v>374</v>
      </c>
      <c r="B375" t="s">
        <v>1484</v>
      </c>
      <c r="C375" t="s">
        <v>1486</v>
      </c>
      <c r="D375" t="s">
        <v>1487</v>
      </c>
    </row>
    <row r="376" spans="1:4">
      <c r="A376" s="1065">
        <v>375</v>
      </c>
      <c r="B376" t="s">
        <v>1484</v>
      </c>
      <c r="C376" t="s">
        <v>1488</v>
      </c>
      <c r="D376" t="s">
        <v>1489</v>
      </c>
    </row>
    <row r="377" spans="1:4">
      <c r="A377" s="1065">
        <v>376</v>
      </c>
      <c r="B377" t="s">
        <v>1484</v>
      </c>
      <c r="C377" t="s">
        <v>1490</v>
      </c>
      <c r="D377" t="s">
        <v>1491</v>
      </c>
    </row>
    <row r="378" spans="1:4">
      <c r="A378" s="1065">
        <v>377</v>
      </c>
      <c r="B378" t="s">
        <v>1484</v>
      </c>
      <c r="C378" t="s">
        <v>1492</v>
      </c>
      <c r="D378" t="s">
        <v>1493</v>
      </c>
    </row>
    <row r="379" spans="1:4">
      <c r="A379" s="1065">
        <v>378</v>
      </c>
      <c r="B379" t="s">
        <v>1484</v>
      </c>
      <c r="C379" t="s">
        <v>1494</v>
      </c>
      <c r="D379" t="s">
        <v>1495</v>
      </c>
    </row>
    <row r="380" spans="1:4">
      <c r="A380" s="1065">
        <v>379</v>
      </c>
      <c r="B380" t="s">
        <v>1484</v>
      </c>
      <c r="C380" t="s">
        <v>1496</v>
      </c>
      <c r="D380" t="s">
        <v>1497</v>
      </c>
    </row>
    <row r="381" spans="1:4">
      <c r="A381" s="1065">
        <v>380</v>
      </c>
      <c r="B381" t="s">
        <v>1484</v>
      </c>
      <c r="C381" t="s">
        <v>1498</v>
      </c>
      <c r="D381" t="s">
        <v>1499</v>
      </c>
    </row>
    <row r="382" spans="1:4">
      <c r="A382" s="1065">
        <v>381</v>
      </c>
      <c r="B382" t="s">
        <v>1484</v>
      </c>
      <c r="C382" t="s">
        <v>1484</v>
      </c>
      <c r="D382" t="s">
        <v>1485</v>
      </c>
    </row>
    <row r="383" spans="1:4">
      <c r="A383" s="1065">
        <v>382</v>
      </c>
      <c r="B383" t="s">
        <v>1484</v>
      </c>
      <c r="C383" t="s">
        <v>1500</v>
      </c>
      <c r="D383" t="s">
        <v>1501</v>
      </c>
    </row>
    <row r="384" spans="1:4">
      <c r="A384" s="1065">
        <v>383</v>
      </c>
      <c r="B384" t="s">
        <v>1484</v>
      </c>
      <c r="C384" t="s">
        <v>1502</v>
      </c>
      <c r="D384" t="s">
        <v>1503</v>
      </c>
    </row>
    <row r="385" spans="1:4">
      <c r="A385" s="1065">
        <v>384</v>
      </c>
      <c r="B385" t="s">
        <v>1484</v>
      </c>
      <c r="C385" t="s">
        <v>1504</v>
      </c>
      <c r="D385" t="s">
        <v>1505</v>
      </c>
    </row>
    <row r="386" spans="1:4">
      <c r="A386" s="1065">
        <v>385</v>
      </c>
      <c r="B386" t="s">
        <v>1506</v>
      </c>
      <c r="C386" t="s">
        <v>1508</v>
      </c>
      <c r="D386" t="s">
        <v>1509</v>
      </c>
    </row>
    <row r="387" spans="1:4">
      <c r="A387" s="1065">
        <v>386</v>
      </c>
      <c r="B387" t="s">
        <v>1506</v>
      </c>
      <c r="C387" t="s">
        <v>1506</v>
      </c>
      <c r="D387" t="s">
        <v>1507</v>
      </c>
    </row>
    <row r="388" spans="1:4">
      <c r="A388" s="1065">
        <v>387</v>
      </c>
      <c r="B388" t="s">
        <v>1506</v>
      </c>
      <c r="C388" t="s">
        <v>1510</v>
      </c>
      <c r="D388" t="s">
        <v>1511</v>
      </c>
    </row>
    <row r="389" spans="1:4">
      <c r="A389" s="1065">
        <v>388</v>
      </c>
      <c r="B389" t="s">
        <v>1506</v>
      </c>
      <c r="C389" t="s">
        <v>1512</v>
      </c>
      <c r="D389" t="s">
        <v>1513</v>
      </c>
    </row>
    <row r="390" spans="1:4">
      <c r="A390" s="1065">
        <v>389</v>
      </c>
      <c r="B390" t="s">
        <v>1514</v>
      </c>
      <c r="C390" t="s">
        <v>1516</v>
      </c>
      <c r="D390" t="s">
        <v>1517</v>
      </c>
    </row>
    <row r="391" spans="1:4">
      <c r="A391" s="1065">
        <v>390</v>
      </c>
      <c r="B391" t="s">
        <v>1514</v>
      </c>
      <c r="C391" t="s">
        <v>1518</v>
      </c>
      <c r="D391" t="s">
        <v>1519</v>
      </c>
    </row>
    <row r="392" spans="1:4">
      <c r="A392" s="1065">
        <v>391</v>
      </c>
      <c r="B392" t="s">
        <v>1514</v>
      </c>
      <c r="C392" t="s">
        <v>1520</v>
      </c>
      <c r="D392" t="s">
        <v>1521</v>
      </c>
    </row>
    <row r="393" spans="1:4">
      <c r="A393" s="1065">
        <v>392</v>
      </c>
      <c r="B393" t="s">
        <v>1514</v>
      </c>
      <c r="C393" t="s">
        <v>1522</v>
      </c>
      <c r="D393" t="s">
        <v>1523</v>
      </c>
    </row>
    <row r="394" spans="1:4">
      <c r="A394" s="1065">
        <v>393</v>
      </c>
      <c r="B394" t="s">
        <v>1514</v>
      </c>
      <c r="C394" t="s">
        <v>1524</v>
      </c>
      <c r="D394" t="s">
        <v>1525</v>
      </c>
    </row>
    <row r="395" spans="1:4">
      <c r="A395" s="1065">
        <v>394</v>
      </c>
      <c r="B395" t="s">
        <v>1514</v>
      </c>
      <c r="C395" t="s">
        <v>1526</v>
      </c>
      <c r="D395" t="s">
        <v>1527</v>
      </c>
    </row>
    <row r="396" spans="1:4">
      <c r="A396" s="1065">
        <v>395</v>
      </c>
      <c r="B396" t="s">
        <v>1514</v>
      </c>
      <c r="C396" t="s">
        <v>1096</v>
      </c>
      <c r="D396" t="s">
        <v>1528</v>
      </c>
    </row>
    <row r="397" spans="1:4">
      <c r="A397" s="1065">
        <v>396</v>
      </c>
      <c r="B397" t="s">
        <v>1514</v>
      </c>
      <c r="C397" t="s">
        <v>1529</v>
      </c>
      <c r="D397" t="s">
        <v>1530</v>
      </c>
    </row>
    <row r="398" spans="1:4">
      <c r="A398" s="1065">
        <v>397</v>
      </c>
      <c r="B398" t="s">
        <v>1514</v>
      </c>
      <c r="C398" t="s">
        <v>1531</v>
      </c>
      <c r="D398" t="s">
        <v>1532</v>
      </c>
    </row>
    <row r="399" spans="1:4">
      <c r="A399" s="1065">
        <v>398</v>
      </c>
      <c r="B399" t="s">
        <v>1514</v>
      </c>
      <c r="C399" t="s">
        <v>1514</v>
      </c>
      <c r="D399" t="s">
        <v>1515</v>
      </c>
    </row>
    <row r="400" spans="1:4">
      <c r="A400" s="1065">
        <v>399</v>
      </c>
      <c r="B400" t="s">
        <v>1514</v>
      </c>
      <c r="C400" t="s">
        <v>1533</v>
      </c>
      <c r="D400" t="s">
        <v>1534</v>
      </c>
    </row>
    <row r="401" spans="1:4">
      <c r="A401" s="1065">
        <v>400</v>
      </c>
      <c r="B401" t="s">
        <v>1535</v>
      </c>
      <c r="C401" t="s">
        <v>1537</v>
      </c>
      <c r="D401" t="s">
        <v>1538</v>
      </c>
    </row>
    <row r="402" spans="1:4">
      <c r="A402" s="1065">
        <v>401</v>
      </c>
      <c r="B402" t="s">
        <v>1535</v>
      </c>
      <c r="C402" t="s">
        <v>1539</v>
      </c>
      <c r="D402" t="s">
        <v>1540</v>
      </c>
    </row>
    <row r="403" spans="1:4">
      <c r="A403" s="1065">
        <v>402</v>
      </c>
      <c r="B403" t="s">
        <v>1535</v>
      </c>
      <c r="C403" t="s">
        <v>1541</v>
      </c>
      <c r="D403" t="s">
        <v>1542</v>
      </c>
    </row>
    <row r="404" spans="1:4">
      <c r="A404" s="1065">
        <v>403</v>
      </c>
      <c r="B404" t="s">
        <v>1535</v>
      </c>
      <c r="C404" t="s">
        <v>1543</v>
      </c>
      <c r="D404" t="s">
        <v>1544</v>
      </c>
    </row>
    <row r="405" spans="1:4">
      <c r="A405" s="1065">
        <v>404</v>
      </c>
      <c r="B405" t="s">
        <v>1535</v>
      </c>
      <c r="C405" t="s">
        <v>1545</v>
      </c>
      <c r="D405" t="s">
        <v>1546</v>
      </c>
    </row>
    <row r="406" spans="1:4">
      <c r="A406" s="1065">
        <v>405</v>
      </c>
      <c r="B406" t="s">
        <v>1535</v>
      </c>
      <c r="C406" t="s">
        <v>1547</v>
      </c>
      <c r="D406" t="s">
        <v>1548</v>
      </c>
    </row>
    <row r="407" spans="1:4">
      <c r="A407" s="1065">
        <v>406</v>
      </c>
      <c r="B407" t="s">
        <v>1535</v>
      </c>
      <c r="C407" t="s">
        <v>1162</v>
      </c>
      <c r="D407" t="s">
        <v>1549</v>
      </c>
    </row>
    <row r="408" spans="1:4">
      <c r="A408" s="1065">
        <v>407</v>
      </c>
      <c r="B408" t="s">
        <v>1535</v>
      </c>
      <c r="C408" t="s">
        <v>1550</v>
      </c>
      <c r="D408" t="s">
        <v>1551</v>
      </c>
    </row>
    <row r="409" spans="1:4">
      <c r="A409" s="1065">
        <v>408</v>
      </c>
      <c r="B409" t="s">
        <v>1535</v>
      </c>
      <c r="C409" t="s">
        <v>1428</v>
      </c>
      <c r="D409" t="s">
        <v>1552</v>
      </c>
    </row>
    <row r="410" spans="1:4">
      <c r="A410" s="1065">
        <v>409</v>
      </c>
      <c r="B410" t="s">
        <v>1535</v>
      </c>
      <c r="C410" t="s">
        <v>1535</v>
      </c>
      <c r="D410" t="s">
        <v>1536</v>
      </c>
    </row>
    <row r="411" spans="1:4">
      <c r="A411" s="1065">
        <v>410</v>
      </c>
      <c r="B411" t="s">
        <v>1535</v>
      </c>
      <c r="C411" t="s">
        <v>1553</v>
      </c>
      <c r="D411" t="s">
        <v>1554</v>
      </c>
    </row>
    <row r="412" spans="1:4">
      <c r="A412" s="1065">
        <v>411</v>
      </c>
      <c r="B412" t="s">
        <v>1535</v>
      </c>
      <c r="C412" t="s">
        <v>1555</v>
      </c>
      <c r="D412" t="s">
        <v>1556</v>
      </c>
    </row>
    <row r="413" spans="1:4">
      <c r="A413" s="1065">
        <v>412</v>
      </c>
      <c r="B413" t="s">
        <v>1557</v>
      </c>
      <c r="C413" t="s">
        <v>1559</v>
      </c>
      <c r="D413" t="s">
        <v>1560</v>
      </c>
    </row>
    <row r="414" spans="1:4">
      <c r="A414" s="1065">
        <v>413</v>
      </c>
      <c r="B414" t="s">
        <v>1557</v>
      </c>
      <c r="C414" t="s">
        <v>1561</v>
      </c>
      <c r="D414" t="s">
        <v>1562</v>
      </c>
    </row>
    <row r="415" spans="1:4">
      <c r="A415" s="1065">
        <v>414</v>
      </c>
      <c r="B415" t="s">
        <v>1557</v>
      </c>
      <c r="C415" t="s">
        <v>1290</v>
      </c>
      <c r="D415" t="s">
        <v>1563</v>
      </c>
    </row>
    <row r="416" spans="1:4">
      <c r="A416" s="1065">
        <v>415</v>
      </c>
      <c r="B416" t="s">
        <v>1557</v>
      </c>
      <c r="C416" t="s">
        <v>1564</v>
      </c>
      <c r="D416" t="s">
        <v>1565</v>
      </c>
    </row>
    <row r="417" spans="1:4">
      <c r="A417" s="1065">
        <v>416</v>
      </c>
      <c r="B417" t="s">
        <v>1557</v>
      </c>
      <c r="C417" t="s">
        <v>1566</v>
      </c>
      <c r="D417" t="s">
        <v>1567</v>
      </c>
    </row>
    <row r="418" spans="1:4">
      <c r="A418" s="1065">
        <v>417</v>
      </c>
      <c r="B418" t="s">
        <v>1557</v>
      </c>
      <c r="C418" t="s">
        <v>1568</v>
      </c>
      <c r="D418" t="s">
        <v>1569</v>
      </c>
    </row>
    <row r="419" spans="1:4">
      <c r="A419" s="1065">
        <v>418</v>
      </c>
      <c r="B419" t="s">
        <v>1557</v>
      </c>
      <c r="C419" t="s">
        <v>1570</v>
      </c>
      <c r="D419" t="s">
        <v>1571</v>
      </c>
    </row>
    <row r="420" spans="1:4">
      <c r="A420" s="1065">
        <v>419</v>
      </c>
      <c r="B420" t="s">
        <v>1557</v>
      </c>
      <c r="C420" t="s">
        <v>1557</v>
      </c>
      <c r="D420" t="s">
        <v>1558</v>
      </c>
    </row>
    <row r="421" spans="1:4">
      <c r="A421" s="1065">
        <v>420</v>
      </c>
      <c r="B421" t="s">
        <v>1557</v>
      </c>
      <c r="C421" t="s">
        <v>1572</v>
      </c>
      <c r="D421" t="s">
        <v>1573</v>
      </c>
    </row>
    <row r="422" spans="1:4">
      <c r="A422" s="1065">
        <v>421</v>
      </c>
      <c r="B422" t="s">
        <v>1574</v>
      </c>
      <c r="C422" t="s">
        <v>1053</v>
      </c>
      <c r="D422" t="s">
        <v>1576</v>
      </c>
    </row>
    <row r="423" spans="1:4">
      <c r="A423" s="1065">
        <v>422</v>
      </c>
      <c r="B423" t="s">
        <v>1574</v>
      </c>
      <c r="C423" t="s">
        <v>1577</v>
      </c>
      <c r="D423" t="s">
        <v>1578</v>
      </c>
    </row>
    <row r="424" spans="1:4">
      <c r="A424" s="1065">
        <v>423</v>
      </c>
      <c r="B424" t="s">
        <v>1574</v>
      </c>
      <c r="C424" t="s">
        <v>1162</v>
      </c>
      <c r="D424" t="s">
        <v>1579</v>
      </c>
    </row>
    <row r="425" spans="1:4">
      <c r="A425" s="1065">
        <v>424</v>
      </c>
      <c r="B425" t="s">
        <v>1574</v>
      </c>
      <c r="C425" t="s">
        <v>1580</v>
      </c>
      <c r="D425" t="s">
        <v>1581</v>
      </c>
    </row>
    <row r="426" spans="1:4">
      <c r="A426" s="1065">
        <v>425</v>
      </c>
      <c r="B426" t="s">
        <v>1574</v>
      </c>
      <c r="C426" t="s">
        <v>1582</v>
      </c>
      <c r="D426" t="s">
        <v>1583</v>
      </c>
    </row>
    <row r="427" spans="1:4">
      <c r="A427" s="1065">
        <v>426</v>
      </c>
      <c r="B427" t="s">
        <v>1574</v>
      </c>
      <c r="C427" t="s">
        <v>1584</v>
      </c>
      <c r="D427" t="s">
        <v>1585</v>
      </c>
    </row>
    <row r="428" spans="1:4">
      <c r="A428" s="1065">
        <v>427</v>
      </c>
      <c r="B428" t="s">
        <v>1574</v>
      </c>
      <c r="C428" t="s">
        <v>1586</v>
      </c>
      <c r="D428" t="s">
        <v>1587</v>
      </c>
    </row>
    <row r="429" spans="1:4">
      <c r="A429" s="1065">
        <v>428</v>
      </c>
      <c r="B429" t="s">
        <v>1574</v>
      </c>
      <c r="C429" t="s">
        <v>1574</v>
      </c>
      <c r="D429" t="s">
        <v>1575</v>
      </c>
    </row>
    <row r="430" spans="1:4">
      <c r="A430" s="1065">
        <v>429</v>
      </c>
      <c r="B430" t="s">
        <v>1574</v>
      </c>
      <c r="C430" t="s">
        <v>1588</v>
      </c>
      <c r="D430" t="s">
        <v>1589</v>
      </c>
    </row>
    <row r="431" spans="1:4">
      <c r="A431" s="1065">
        <v>430</v>
      </c>
      <c r="B431" t="s">
        <v>1574</v>
      </c>
      <c r="C431" t="s">
        <v>1482</v>
      </c>
      <c r="D431" t="s">
        <v>1590</v>
      </c>
    </row>
    <row r="432" spans="1:4">
      <c r="A432" s="1065">
        <v>431</v>
      </c>
      <c r="B432" t="s">
        <v>1591</v>
      </c>
      <c r="C432" t="s">
        <v>1069</v>
      </c>
      <c r="D432" t="s">
        <v>1593</v>
      </c>
    </row>
    <row r="433" spans="1:4">
      <c r="A433" s="1065">
        <v>432</v>
      </c>
      <c r="B433" t="s">
        <v>1591</v>
      </c>
      <c r="C433" t="s">
        <v>1594</v>
      </c>
      <c r="D433" t="s">
        <v>1595</v>
      </c>
    </row>
    <row r="434" spans="1:4">
      <c r="A434" s="1065">
        <v>433</v>
      </c>
      <c r="B434" t="s">
        <v>1591</v>
      </c>
      <c r="C434" t="s">
        <v>1596</v>
      </c>
      <c r="D434" t="s">
        <v>1597</v>
      </c>
    </row>
    <row r="435" spans="1:4">
      <c r="A435" s="1065">
        <v>434</v>
      </c>
      <c r="B435" t="s">
        <v>1591</v>
      </c>
      <c r="C435" t="s">
        <v>1598</v>
      </c>
      <c r="D435" t="s">
        <v>1599</v>
      </c>
    </row>
    <row r="436" spans="1:4">
      <c r="A436" s="1065">
        <v>435</v>
      </c>
      <c r="B436" t="s">
        <v>1591</v>
      </c>
      <c r="C436" t="s">
        <v>1600</v>
      </c>
      <c r="D436" t="s">
        <v>1601</v>
      </c>
    </row>
    <row r="437" spans="1:4">
      <c r="A437" s="1065">
        <v>436</v>
      </c>
      <c r="B437" t="s">
        <v>1591</v>
      </c>
      <c r="C437" t="s">
        <v>1602</v>
      </c>
      <c r="D437" t="s">
        <v>1603</v>
      </c>
    </row>
    <row r="438" spans="1:4">
      <c r="A438" s="1065">
        <v>437</v>
      </c>
      <c r="B438" t="s">
        <v>1591</v>
      </c>
      <c r="C438" t="s">
        <v>1591</v>
      </c>
      <c r="D438" t="s">
        <v>1592</v>
      </c>
    </row>
    <row r="439" spans="1:4">
      <c r="A439" s="1065">
        <v>438</v>
      </c>
      <c r="B439" t="s">
        <v>1591</v>
      </c>
      <c r="C439" t="s">
        <v>1604</v>
      </c>
      <c r="D439" t="s">
        <v>1605</v>
      </c>
    </row>
    <row r="440" spans="1:4">
      <c r="A440" s="1065">
        <v>439</v>
      </c>
      <c r="B440" t="s">
        <v>1606</v>
      </c>
      <c r="C440" t="s">
        <v>1608</v>
      </c>
      <c r="D440" t="s">
        <v>1609</v>
      </c>
    </row>
    <row r="441" spans="1:4">
      <c r="A441" s="1065">
        <v>440</v>
      </c>
      <c r="B441" t="s">
        <v>1606</v>
      </c>
      <c r="C441" t="s">
        <v>1028</v>
      </c>
      <c r="D441" t="s">
        <v>1610</v>
      </c>
    </row>
    <row r="442" spans="1:4">
      <c r="A442" s="1065">
        <v>441</v>
      </c>
      <c r="B442" t="s">
        <v>1606</v>
      </c>
      <c r="C442" t="s">
        <v>1611</v>
      </c>
      <c r="D442" t="s">
        <v>1612</v>
      </c>
    </row>
    <row r="443" spans="1:4">
      <c r="A443" s="1065">
        <v>442</v>
      </c>
      <c r="B443" t="s">
        <v>1606</v>
      </c>
      <c r="C443" t="s">
        <v>1055</v>
      </c>
      <c r="D443" t="s">
        <v>1613</v>
      </c>
    </row>
    <row r="444" spans="1:4">
      <c r="A444" s="1065">
        <v>443</v>
      </c>
      <c r="B444" t="s">
        <v>1606</v>
      </c>
      <c r="C444" t="s">
        <v>1614</v>
      </c>
      <c r="D444" t="s">
        <v>1615</v>
      </c>
    </row>
    <row r="445" spans="1:4">
      <c r="A445" s="1065">
        <v>444</v>
      </c>
      <c r="B445" t="s">
        <v>1606</v>
      </c>
      <c r="C445" t="s">
        <v>1616</v>
      </c>
      <c r="D445" t="s">
        <v>1617</v>
      </c>
    </row>
    <row r="446" spans="1:4">
      <c r="A446" s="1065">
        <v>445</v>
      </c>
      <c r="B446" t="s">
        <v>1606</v>
      </c>
      <c r="C446" t="s">
        <v>1618</v>
      </c>
      <c r="D446" t="s">
        <v>1619</v>
      </c>
    </row>
    <row r="447" spans="1:4">
      <c r="A447" s="1065">
        <v>446</v>
      </c>
      <c r="B447" t="s">
        <v>1606</v>
      </c>
      <c r="C447" t="s">
        <v>1620</v>
      </c>
      <c r="D447" t="s">
        <v>1621</v>
      </c>
    </row>
    <row r="448" spans="1:4">
      <c r="A448" s="1065">
        <v>447</v>
      </c>
      <c r="B448" t="s">
        <v>1606</v>
      </c>
      <c r="C448" t="s">
        <v>1622</v>
      </c>
      <c r="D448" t="s">
        <v>1623</v>
      </c>
    </row>
    <row r="449" spans="1:4">
      <c r="A449" s="1065">
        <v>448</v>
      </c>
      <c r="B449" t="s">
        <v>1606</v>
      </c>
      <c r="C449" t="s">
        <v>1624</v>
      </c>
      <c r="D449" t="s">
        <v>1625</v>
      </c>
    </row>
    <row r="450" spans="1:4">
      <c r="A450" s="1065">
        <v>449</v>
      </c>
      <c r="B450" t="s">
        <v>1606</v>
      </c>
      <c r="C450" t="s">
        <v>1626</v>
      </c>
      <c r="D450" t="s">
        <v>1627</v>
      </c>
    </row>
    <row r="451" spans="1:4">
      <c r="A451" s="1065">
        <v>450</v>
      </c>
      <c r="B451" t="s">
        <v>1606</v>
      </c>
      <c r="C451" t="s">
        <v>1606</v>
      </c>
      <c r="D451" t="s">
        <v>1607</v>
      </c>
    </row>
    <row r="452" spans="1:4">
      <c r="A452" s="1065">
        <v>451</v>
      </c>
      <c r="B452" t="s">
        <v>1606</v>
      </c>
      <c r="C452" t="s">
        <v>1628</v>
      </c>
      <c r="D452" t="s">
        <v>1629</v>
      </c>
    </row>
    <row r="453" spans="1:4">
      <c r="A453" s="1065">
        <v>452</v>
      </c>
      <c r="B453" t="s">
        <v>1606</v>
      </c>
      <c r="C453" t="s">
        <v>1630</v>
      </c>
      <c r="D453" t="s">
        <v>1631</v>
      </c>
    </row>
    <row r="454" spans="1:4">
      <c r="A454" s="1065">
        <v>453</v>
      </c>
      <c r="B454" t="s">
        <v>1606</v>
      </c>
      <c r="C454" t="s">
        <v>1632</v>
      </c>
      <c r="D454" t="s">
        <v>1633</v>
      </c>
    </row>
    <row r="455" spans="1:4">
      <c r="A455" s="1065">
        <v>454</v>
      </c>
      <c r="B455" t="s">
        <v>1634</v>
      </c>
      <c r="C455" t="s">
        <v>1636</v>
      </c>
      <c r="D455" t="s">
        <v>1637</v>
      </c>
    </row>
    <row r="456" spans="1:4">
      <c r="A456" s="1065">
        <v>455</v>
      </c>
      <c r="B456" t="s">
        <v>1634</v>
      </c>
      <c r="C456" t="s">
        <v>1638</v>
      </c>
      <c r="D456" t="s">
        <v>1639</v>
      </c>
    </row>
    <row r="457" spans="1:4">
      <c r="A457" s="1065">
        <v>456</v>
      </c>
      <c r="B457" t="s">
        <v>1634</v>
      </c>
      <c r="C457" t="s">
        <v>1640</v>
      </c>
      <c r="D457" t="s">
        <v>1641</v>
      </c>
    </row>
    <row r="458" spans="1:4">
      <c r="A458" s="1065">
        <v>457</v>
      </c>
      <c r="B458" t="s">
        <v>1634</v>
      </c>
      <c r="C458" t="s">
        <v>1642</v>
      </c>
      <c r="D458" t="s">
        <v>1643</v>
      </c>
    </row>
    <row r="459" spans="1:4">
      <c r="A459" s="1065">
        <v>458</v>
      </c>
      <c r="B459" t="s">
        <v>1634</v>
      </c>
      <c r="C459" t="s">
        <v>1069</v>
      </c>
      <c r="D459" t="s">
        <v>1644</v>
      </c>
    </row>
    <row r="460" spans="1:4">
      <c r="A460" s="1065">
        <v>459</v>
      </c>
      <c r="B460" t="s">
        <v>1634</v>
      </c>
      <c r="C460" t="s">
        <v>1645</v>
      </c>
      <c r="D460" t="s">
        <v>1646</v>
      </c>
    </row>
    <row r="461" spans="1:4">
      <c r="A461" s="1065">
        <v>460</v>
      </c>
      <c r="B461" t="s">
        <v>1634</v>
      </c>
      <c r="C461" t="s">
        <v>1647</v>
      </c>
      <c r="D461" t="s">
        <v>1648</v>
      </c>
    </row>
    <row r="462" spans="1:4">
      <c r="A462" s="1065">
        <v>461</v>
      </c>
      <c r="B462" t="s">
        <v>1634</v>
      </c>
      <c r="C462" t="s">
        <v>1649</v>
      </c>
      <c r="D462" t="s">
        <v>1650</v>
      </c>
    </row>
    <row r="463" spans="1:4">
      <c r="A463" s="1065">
        <v>462</v>
      </c>
      <c r="B463" t="s">
        <v>1634</v>
      </c>
      <c r="C463" t="s">
        <v>1651</v>
      </c>
      <c r="D463" t="s">
        <v>1652</v>
      </c>
    </row>
    <row r="464" spans="1:4">
      <c r="A464" s="1065">
        <v>463</v>
      </c>
      <c r="B464" t="s">
        <v>1634</v>
      </c>
      <c r="C464" t="s">
        <v>1634</v>
      </c>
      <c r="D464" t="s">
        <v>1635</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6" t="s">
        <v>469</v>
      </c>
      <c r="G2" s="1277"/>
      <c r="H2" s="1278"/>
      <c r="I2" s="608"/>
    </row>
    <row r="3" spans="1:14" ht="3" customHeight="1"/>
    <row r="4" spans="1:14" s="538" customFormat="1" ht="11.25">
      <c r="A4" s="558"/>
      <c r="B4" s="558"/>
      <c r="C4" s="558"/>
      <c r="D4" s="558"/>
      <c r="F4" s="1230" t="s">
        <v>444</v>
      </c>
      <c r="G4" s="1230"/>
      <c r="H4" s="1230"/>
      <c r="I4" s="1279" t="s">
        <v>445</v>
      </c>
      <c r="J4" s="558"/>
      <c r="K4" s="558"/>
      <c r="L4" s="558"/>
      <c r="M4" s="558"/>
      <c r="N4" s="558"/>
    </row>
    <row r="5" spans="1:14" s="538" customFormat="1" ht="11.25" customHeight="1">
      <c r="A5" s="558"/>
      <c r="B5" s="558"/>
      <c r="C5" s="558"/>
      <c r="D5" s="558"/>
      <c r="F5" s="574" t="s">
        <v>90</v>
      </c>
      <c r="G5" s="586" t="s">
        <v>447</v>
      </c>
      <c r="H5" s="573" t="s">
        <v>438</v>
      </c>
      <c r="I5" s="1279"/>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470</v>
      </c>
      <c r="H7" s="572" t="str">
        <f>IF(dateCh="","",dateCh)</f>
        <v>28.04.2020</v>
      </c>
      <c r="I7" s="549" t="s">
        <v>471</v>
      </c>
      <c r="J7" s="583"/>
      <c r="K7" s="558"/>
      <c r="L7" s="558"/>
      <c r="M7" s="558"/>
      <c r="N7" s="558"/>
    </row>
    <row r="8" spans="1:14" s="538" customFormat="1" ht="45">
      <c r="A8" s="1280">
        <v>1</v>
      </c>
      <c r="B8" s="558"/>
      <c r="C8" s="558"/>
      <c r="D8" s="558"/>
      <c r="F8" s="584" t="str">
        <f>"2." &amp;mergeValue(A8)</f>
        <v>2.1</v>
      </c>
      <c r="G8" s="600" t="s">
        <v>472</v>
      </c>
      <c r="H8" s="572" t="str">
        <f>IF('Перечень тарифов'!R21="","наименование отсутствует","" &amp; 'Перечень тарифов'!R21 &amp; "")</f>
        <v>наименование отсутствует</v>
      </c>
      <c r="I8" s="549" t="s">
        <v>567</v>
      </c>
      <c r="J8" s="583"/>
      <c r="K8" s="558"/>
      <c r="L8" s="558"/>
      <c r="M8" s="558"/>
      <c r="N8" s="558"/>
    </row>
    <row r="9" spans="1:14" s="538" customFormat="1" ht="22.5">
      <c r="A9" s="1280"/>
      <c r="B9" s="558"/>
      <c r="C9" s="558"/>
      <c r="D9" s="558"/>
      <c r="F9" s="584" t="str">
        <f>"3." &amp;mergeValue(A9)</f>
        <v>3.1</v>
      </c>
      <c r="G9" s="600" t="s">
        <v>473</v>
      </c>
      <c r="H9" s="572"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25 МВт и более</v>
      </c>
      <c r="I9" s="549" t="s">
        <v>565</v>
      </c>
      <c r="J9" s="583"/>
      <c r="K9" s="558"/>
      <c r="L9" s="558"/>
      <c r="M9" s="558"/>
      <c r="N9" s="558"/>
    </row>
    <row r="10" spans="1:14" s="538" customFormat="1" ht="22.5">
      <c r="A10" s="1280"/>
      <c r="B10" s="558"/>
      <c r="C10" s="558"/>
      <c r="D10" s="558"/>
      <c r="F10" s="584" t="str">
        <f>"4."&amp;mergeValue(A10)</f>
        <v>4.1</v>
      </c>
      <c r="G10" s="600" t="s">
        <v>474</v>
      </c>
      <c r="H10" s="573" t="s">
        <v>448</v>
      </c>
      <c r="I10" s="549"/>
      <c r="J10" s="583"/>
      <c r="K10" s="558"/>
      <c r="L10" s="558"/>
      <c r="M10" s="558"/>
      <c r="N10" s="558"/>
    </row>
    <row r="11" spans="1:14" s="538" customFormat="1" ht="18.75">
      <c r="A11" s="1280"/>
      <c r="B11" s="1280">
        <v>1</v>
      </c>
      <c r="C11" s="591"/>
      <c r="D11" s="591"/>
      <c r="F11" s="584" t="str">
        <f>"4."&amp;mergeValue(A11) &amp;"."&amp;mergeValue(B11)</f>
        <v>4.1.1</v>
      </c>
      <c r="G11" s="579" t="s">
        <v>569</v>
      </c>
      <c r="H11" s="572" t="str">
        <f>IF(region_name="","",region_name)</f>
        <v>Ростовская область</v>
      </c>
      <c r="I11" s="549" t="s">
        <v>477</v>
      </c>
      <c r="J11" s="583"/>
      <c r="K11" s="558"/>
      <c r="L11" s="558"/>
      <c r="M11" s="558"/>
      <c r="N11" s="558"/>
    </row>
    <row r="12" spans="1:14" s="538" customFormat="1" ht="22.5">
      <c r="A12" s="1280"/>
      <c r="B12" s="1280"/>
      <c r="C12" s="1280">
        <v>1</v>
      </c>
      <c r="D12" s="591"/>
      <c r="F12" s="584" t="str">
        <f>"4."&amp;mergeValue(A12) &amp;"."&amp;mergeValue(B12)&amp;"."&amp;mergeValue(C12)</f>
        <v>4.1.1.1</v>
      </c>
      <c r="G12" s="590" t="s">
        <v>475</v>
      </c>
      <c r="H12" s="572" t="str">
        <f>IF(Территории!H13="","","" &amp; Территории!H13 &amp; "")</f>
        <v>Город Шахты</v>
      </c>
      <c r="I12" s="549" t="s">
        <v>478</v>
      </c>
      <c r="J12" s="583"/>
      <c r="K12" s="558"/>
      <c r="L12" s="558"/>
      <c r="M12" s="558"/>
      <c r="N12" s="558"/>
    </row>
    <row r="13" spans="1:14" s="538" customFormat="1" ht="56.25">
      <c r="A13" s="1280"/>
      <c r="B13" s="1280"/>
      <c r="C13" s="1280"/>
      <c r="D13" s="591">
        <v>1</v>
      </c>
      <c r="F13" s="584" t="str">
        <f>"4."&amp;mergeValue(A13) &amp;"."&amp;mergeValue(B13)&amp;"."&amp;mergeValue(C13)&amp;"."&amp;mergeValue(D13)</f>
        <v>4.1.1.1.1</v>
      </c>
      <c r="G13" s="601" t="s">
        <v>476</v>
      </c>
      <c r="H13" s="572" t="str">
        <f>IF(Территории!R14="","","" &amp; Территории!R14 &amp; "")</f>
        <v>Город Шахты (60740000)</v>
      </c>
      <c r="I13" s="1179" t="s">
        <v>568</v>
      </c>
      <c r="J13" s="583"/>
      <c r="K13" s="558"/>
      <c r="L13" s="558"/>
      <c r="M13" s="558"/>
      <c r="N13" s="558"/>
    </row>
    <row r="14" spans="1:14" s="581" customFormat="1" ht="3" customHeight="1">
      <c r="A14" s="582"/>
      <c r="B14" s="582"/>
      <c r="C14" s="582"/>
      <c r="D14" s="582"/>
      <c r="F14" s="593"/>
      <c r="G14" s="594"/>
      <c r="H14" s="595"/>
      <c r="I14" s="596"/>
      <c r="J14" s="582"/>
      <c r="K14" s="582"/>
      <c r="L14" s="582"/>
      <c r="M14" s="582"/>
      <c r="N14" s="582"/>
    </row>
    <row r="15" spans="1:14" s="581" customFormat="1" ht="15" customHeight="1">
      <c r="A15" s="582"/>
      <c r="B15" s="582"/>
      <c r="C15" s="582"/>
      <c r="D15" s="582"/>
      <c r="F15" s="580"/>
      <c r="G15" s="1275" t="s">
        <v>570</v>
      </c>
      <c r="H15" s="1275"/>
      <c r="I15" s="562"/>
      <c r="J15" s="582"/>
      <c r="K15" s="582"/>
      <c r="L15" s="582"/>
      <c r="M15" s="582"/>
      <c r="N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479</v>
      </c>
    </row>
    <row r="3" spans="2:4" ht="67.5">
      <c r="B3" s="50" t="s">
        <v>388</v>
      </c>
    </row>
    <row r="4" spans="2:4" ht="33.75">
      <c r="B4" s="50" t="s">
        <v>576</v>
      </c>
    </row>
    <row r="5" spans="2:4">
      <c r="B5" s="50" t="s">
        <v>221</v>
      </c>
    </row>
    <row r="6" spans="2:4" ht="22.5">
      <c r="B6" s="50" t="s">
        <v>265</v>
      </c>
    </row>
    <row r="7" spans="2:4" ht="22.5">
      <c r="B7" s="50" t="s">
        <v>266</v>
      </c>
    </row>
    <row r="8" spans="2:4" ht="22.5">
      <c r="B8" s="50" t="s">
        <v>267</v>
      </c>
    </row>
    <row r="9" spans="2:4" ht="22.5">
      <c r="B9" s="50" t="s">
        <v>480</v>
      </c>
    </row>
    <row r="10" spans="2:4" ht="56.25">
      <c r="B10" s="50" t="s">
        <v>671</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457</v>
      </c>
    </row>
    <row r="28" spans="1:2" ht="56.25">
      <c r="B28" s="215" t="s">
        <v>456</v>
      </c>
    </row>
    <row r="29" spans="1:2">
      <c r="B29" s="291" t="s">
        <v>387</v>
      </c>
    </row>
    <row r="30" spans="1:2" ht="22.5">
      <c r="B30" s="215" t="s">
        <v>575</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Q34"/>
  <sheetViews>
    <sheetView showGridLines="0" topLeftCell="I9" zoomScaleNormal="100" workbookViewId="0">
      <selection activeCell="V28" sqref="V28"/>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6.85546875" style="492" customWidth="1"/>
    <col min="14" max="14" width="1.7109375" style="492" hidden="1" customWidth="1"/>
    <col min="15" max="15" width="26" style="492" customWidth="1"/>
    <col min="16" max="17" width="23.7109375" style="492" hidden="1" customWidth="1"/>
    <col min="18" max="18" width="11.7109375" style="492" customWidth="1"/>
    <col min="19" max="19" width="3.7109375" style="492" customWidth="1"/>
    <col min="20" max="20" width="11.7109375" style="492" customWidth="1"/>
    <col min="21" max="21" width="8.5703125" style="492" customWidth="1"/>
    <col min="22" max="22" width="22.7109375" style="1068" customWidth="1"/>
    <col min="23" max="24" width="23.7109375" style="1068" hidden="1" customWidth="1"/>
    <col min="25" max="25" width="11.7109375" style="1068" customWidth="1"/>
    <col min="26" max="26" width="3.7109375" style="1068" customWidth="1"/>
    <col min="27" max="27" width="11.7109375" style="1068" customWidth="1"/>
    <col min="28" max="28" width="8.5703125" style="1068" hidden="1" customWidth="1"/>
    <col min="29" max="29" width="23.85546875" style="492" customWidth="1"/>
    <col min="30" max="30" width="115.7109375" style="492" customWidth="1"/>
    <col min="31" max="32" width="10.5703125" style="553"/>
    <col min="33" max="33" width="11.140625" style="553" customWidth="1"/>
    <col min="34" max="35" width="10.5703125" style="553"/>
    <col min="36" max="16384" width="10.5703125" style="492"/>
  </cols>
  <sheetData>
    <row r="1" spans="1:35" hidden="1">
      <c r="Q1" s="551"/>
      <c r="R1" s="551"/>
      <c r="X1" s="730"/>
      <c r="Y1" s="730"/>
    </row>
    <row r="2" spans="1:35" hidden="1">
      <c r="U2" s="551"/>
      <c r="AB2" s="730"/>
    </row>
    <row r="3" spans="1:35" hidden="1"/>
    <row r="4" spans="1:35" ht="3" customHeight="1">
      <c r="J4" s="498"/>
      <c r="K4" s="498"/>
      <c r="L4" s="493"/>
      <c r="M4" s="493"/>
      <c r="N4" s="493"/>
      <c r="O4" s="501"/>
      <c r="P4" s="501"/>
      <c r="Q4" s="501"/>
      <c r="R4" s="501"/>
      <c r="S4" s="501"/>
      <c r="T4" s="501"/>
      <c r="U4" s="501"/>
      <c r="V4" s="945"/>
      <c r="W4" s="945"/>
      <c r="X4" s="945"/>
      <c r="Y4" s="945"/>
      <c r="Z4" s="945"/>
      <c r="AA4" s="945"/>
      <c r="AB4" s="945"/>
    </row>
    <row r="5" spans="1:35" ht="26.1" customHeight="1">
      <c r="J5" s="498"/>
      <c r="K5" s="498"/>
      <c r="L5" s="1313" t="s">
        <v>716</v>
      </c>
      <c r="M5" s="1313"/>
      <c r="N5" s="1313"/>
      <c r="O5" s="1313"/>
      <c r="P5" s="1313"/>
      <c r="Q5" s="1313"/>
      <c r="R5" s="1313"/>
      <c r="S5" s="1313"/>
      <c r="T5" s="1313"/>
      <c r="U5" s="632"/>
      <c r="V5" s="632"/>
      <c r="W5" s="632"/>
      <c r="X5" s="632"/>
      <c r="Y5" s="632"/>
      <c r="Z5" s="632"/>
      <c r="AA5" s="632"/>
      <c r="AB5" s="632"/>
    </row>
    <row r="6" spans="1:35" ht="3" customHeight="1">
      <c r="J6" s="498"/>
      <c r="K6" s="498"/>
      <c r="L6" s="493"/>
      <c r="M6" s="493"/>
      <c r="N6" s="493"/>
      <c r="O6" s="497"/>
      <c r="P6" s="497"/>
      <c r="Q6" s="497"/>
      <c r="R6" s="497"/>
      <c r="S6" s="497"/>
      <c r="T6" s="497"/>
      <c r="U6" s="497"/>
      <c r="V6" s="1073"/>
      <c r="W6" s="1073"/>
      <c r="X6" s="1073"/>
      <c r="Y6" s="1073"/>
      <c r="Z6" s="1073"/>
      <c r="AA6" s="1073"/>
      <c r="AB6" s="1073"/>
      <c r="AC6" s="501"/>
    </row>
    <row r="7" spans="1:35" s="745" customFormat="1" ht="11.25" hidden="1">
      <c r="A7" s="1117"/>
      <c r="B7" s="1117"/>
      <c r="C7" s="1117"/>
      <c r="D7" s="1117"/>
      <c r="E7" s="1117"/>
      <c r="F7" s="1117"/>
      <c r="G7" s="1117"/>
      <c r="H7" s="1117"/>
      <c r="L7" s="1167"/>
      <c r="M7" s="1040"/>
      <c r="O7" s="1315"/>
      <c r="P7" s="1315"/>
      <c r="Q7" s="1315"/>
      <c r="R7" s="1315"/>
      <c r="S7" s="1315"/>
      <c r="T7" s="1315"/>
      <c r="U7" s="779"/>
      <c r="V7"/>
      <c r="W7"/>
      <c r="X7"/>
      <c r="Y7"/>
      <c r="Z7"/>
      <c r="AA7"/>
      <c r="AB7"/>
      <c r="AC7" s="779"/>
      <c r="AE7" s="1117"/>
      <c r="AF7" s="1117"/>
      <c r="AG7" s="1117"/>
      <c r="AH7" s="1117"/>
      <c r="AI7" s="1117"/>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16" t="str">
        <f>IF(datePr_ch="",IF(datePr="","",datePr),datePr_ch)</f>
        <v>28.04.2020</v>
      </c>
      <c r="P8" s="1316"/>
      <c r="Q8" s="1316"/>
      <c r="R8" s="1316"/>
      <c r="S8" s="1316"/>
      <c r="T8" s="1316"/>
      <c r="U8" s="550"/>
      <c r="V8"/>
      <c r="W8"/>
      <c r="X8"/>
      <c r="Y8"/>
      <c r="Z8"/>
      <c r="AA8"/>
      <c r="AB8"/>
      <c r="AC8" s="550"/>
      <c r="AD8" s="48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16" t="str">
        <f>IF(numberPr_ch="",IF(numberPr="","",numberPr),numberPr_ch)</f>
        <v>1-01/793</v>
      </c>
      <c r="P9" s="1316"/>
      <c r="Q9" s="1316"/>
      <c r="R9" s="1316"/>
      <c r="S9" s="1316"/>
      <c r="T9" s="1316"/>
      <c r="U9" s="550"/>
      <c r="V9"/>
      <c r="W9"/>
      <c r="X9"/>
      <c r="Y9"/>
      <c r="Z9"/>
      <c r="AA9"/>
      <c r="AB9"/>
      <c r="AC9" s="550"/>
      <c r="AD9" s="488"/>
      <c r="AE9" s="558"/>
      <c r="AF9" s="558"/>
      <c r="AG9" s="558"/>
      <c r="AH9" s="558"/>
      <c r="AI9" s="558"/>
    </row>
    <row r="10" spans="1:35" s="745" customFormat="1" ht="11.25" hidden="1">
      <c r="A10" s="1117"/>
      <c r="B10" s="1117"/>
      <c r="C10" s="1117"/>
      <c r="D10" s="1117"/>
      <c r="E10" s="1117"/>
      <c r="F10" s="1117"/>
      <c r="G10" s="1117"/>
      <c r="H10" s="1117"/>
      <c r="L10" s="1135"/>
      <c r="M10" s="1040"/>
      <c r="O10" s="1315"/>
      <c r="P10" s="1315"/>
      <c r="Q10" s="1315"/>
      <c r="R10" s="1315"/>
      <c r="S10" s="1315"/>
      <c r="T10" s="1315"/>
      <c r="U10" s="779"/>
      <c r="V10"/>
      <c r="W10"/>
      <c r="X10"/>
      <c r="Y10"/>
      <c r="Z10"/>
      <c r="AA10"/>
      <c r="AB10"/>
      <c r="AC10" s="779"/>
      <c r="AE10" s="1117"/>
      <c r="AF10" s="1117"/>
      <c r="AG10" s="1117"/>
      <c r="AH10" s="1117"/>
      <c r="AI10" s="1117"/>
    </row>
    <row r="11" spans="1:35" s="538" customFormat="1" ht="11.25" hidden="1">
      <c r="A11" s="558"/>
      <c r="B11" s="558"/>
      <c r="C11" s="558"/>
      <c r="D11" s="558"/>
      <c r="E11" s="558"/>
      <c r="F11" s="558"/>
      <c r="G11" s="558"/>
      <c r="H11" s="558"/>
      <c r="L11" s="1314"/>
      <c r="M11" s="1314"/>
      <c r="N11" s="535"/>
      <c r="O11" s="550"/>
      <c r="P11" s="550"/>
      <c r="Q11" s="550"/>
      <c r="R11" s="550"/>
      <c r="S11" s="550"/>
      <c r="T11" s="550"/>
      <c r="U11" s="556" t="s">
        <v>370</v>
      </c>
      <c r="V11" s="1094"/>
      <c r="W11" s="1094"/>
      <c r="X11" s="1094"/>
      <c r="Y11" s="1094"/>
      <c r="Z11" s="1094"/>
      <c r="AA11" s="1094"/>
      <c r="AB11" s="958" t="s">
        <v>370</v>
      </c>
      <c r="AE11" s="558"/>
      <c r="AF11" s="558"/>
      <c r="AG11" s="558"/>
      <c r="AH11" s="558"/>
      <c r="AI11" s="558"/>
    </row>
    <row r="12" spans="1:35">
      <c r="J12" s="498"/>
      <c r="K12" s="498"/>
      <c r="L12" s="493"/>
      <c r="M12" s="493"/>
      <c r="N12" s="471"/>
      <c r="O12" s="1305"/>
      <c r="P12" s="1305"/>
      <c r="Q12" s="1305"/>
      <c r="R12" s="1305"/>
      <c r="S12" s="1305"/>
      <c r="T12" s="1305"/>
      <c r="U12" s="1305"/>
      <c r="V12" s="1305" t="s">
        <v>2241</v>
      </c>
      <c r="W12" s="1305"/>
      <c r="X12" s="1305"/>
      <c r="Y12" s="1305"/>
      <c r="Z12" s="1305"/>
      <c r="AA12" s="1305"/>
      <c r="AB12" s="1305"/>
    </row>
    <row r="13" spans="1:35">
      <c r="J13" s="498"/>
      <c r="K13" s="498"/>
      <c r="L13" s="1230" t="s">
        <v>444</v>
      </c>
      <c r="M13" s="1230"/>
      <c r="N13" s="1230"/>
      <c r="O13" s="1230"/>
      <c r="P13" s="1230"/>
      <c r="Q13" s="1230"/>
      <c r="R13" s="1230"/>
      <c r="S13" s="1230"/>
      <c r="T13" s="1230"/>
      <c r="U13" s="1230"/>
      <c r="V13" s="1230"/>
      <c r="W13" s="1230"/>
      <c r="X13" s="1230"/>
      <c r="Y13" s="1230"/>
      <c r="Z13" s="1230"/>
      <c r="AA13" s="1230"/>
      <c r="AB13" s="1230"/>
      <c r="AC13" s="1230"/>
      <c r="AD13" s="1230" t="s">
        <v>445</v>
      </c>
    </row>
    <row r="14" spans="1:35" ht="14.25" customHeight="1">
      <c r="J14" s="498"/>
      <c r="K14" s="498"/>
      <c r="L14" s="1309" t="s">
        <v>90</v>
      </c>
      <c r="M14" s="1309" t="s">
        <v>601</v>
      </c>
      <c r="N14" s="629"/>
      <c r="O14" s="1310" t="s">
        <v>603</v>
      </c>
      <c r="P14" s="1311"/>
      <c r="Q14" s="1311"/>
      <c r="R14" s="1311"/>
      <c r="S14" s="1311"/>
      <c r="T14" s="1312"/>
      <c r="U14" s="1293" t="s">
        <v>338</v>
      </c>
      <c r="V14" s="1310" t="s">
        <v>603</v>
      </c>
      <c r="W14" s="1311"/>
      <c r="X14" s="1311"/>
      <c r="Y14" s="1311"/>
      <c r="Z14" s="1311"/>
      <c r="AA14" s="1312"/>
      <c r="AB14" s="1293" t="s">
        <v>338</v>
      </c>
      <c r="AC14" s="1306" t="s">
        <v>273</v>
      </c>
      <c r="AD14" s="1230"/>
    </row>
    <row r="15" spans="1:35" ht="14.25" customHeight="1">
      <c r="J15" s="498"/>
      <c r="K15" s="498"/>
      <c r="L15" s="1309"/>
      <c r="M15" s="1309"/>
      <c r="N15" s="630"/>
      <c r="O15" s="1296" t="s">
        <v>577</v>
      </c>
      <c r="P15" s="1298" t="s">
        <v>269</v>
      </c>
      <c r="Q15" s="1299"/>
      <c r="R15" s="1300" t="s">
        <v>614</v>
      </c>
      <c r="S15" s="1301"/>
      <c r="T15" s="1302"/>
      <c r="U15" s="1294"/>
      <c r="V15" s="1296" t="s">
        <v>577</v>
      </c>
      <c r="W15" s="1298" t="s">
        <v>269</v>
      </c>
      <c r="X15" s="1299"/>
      <c r="Y15" s="1300" t="s">
        <v>614</v>
      </c>
      <c r="Z15" s="1301"/>
      <c r="AA15" s="1302"/>
      <c r="AB15" s="1294"/>
      <c r="AC15" s="1307"/>
      <c r="AD15" s="1230"/>
    </row>
    <row r="16" spans="1:35" ht="33.75" customHeight="1">
      <c r="J16" s="498"/>
      <c r="K16" s="498"/>
      <c r="L16" s="1309"/>
      <c r="M16" s="1309"/>
      <c r="N16" s="631"/>
      <c r="O16" s="1297"/>
      <c r="P16" s="504" t="s">
        <v>578</v>
      </c>
      <c r="Q16" s="504" t="s">
        <v>6</v>
      </c>
      <c r="R16" s="505" t="s">
        <v>272</v>
      </c>
      <c r="S16" s="1303" t="s">
        <v>271</v>
      </c>
      <c r="T16" s="1304"/>
      <c r="U16" s="1295"/>
      <c r="V16" s="1297"/>
      <c r="W16" s="718" t="s">
        <v>578</v>
      </c>
      <c r="X16" s="718" t="s">
        <v>6</v>
      </c>
      <c r="Y16" s="1187" t="s">
        <v>272</v>
      </c>
      <c r="Z16" s="1303" t="s">
        <v>271</v>
      </c>
      <c r="AA16" s="1304"/>
      <c r="AB16" s="1295"/>
      <c r="AC16" s="1308"/>
      <c r="AD16" s="1230"/>
    </row>
    <row r="17" spans="1:43">
      <c r="J17" s="498"/>
      <c r="K17" s="537">
        <v>1</v>
      </c>
      <c r="L17" s="615" t="s">
        <v>91</v>
      </c>
      <c r="M17" s="615" t="s">
        <v>47</v>
      </c>
      <c r="N17" s="617" t="str">
        <f ca="1">OFFSET(N17,0,-1)</f>
        <v>2</v>
      </c>
      <c r="O17" s="616">
        <f ca="1">OFFSET(O17,0,-1)+1</f>
        <v>3</v>
      </c>
      <c r="P17" s="616">
        <f ca="1">OFFSET(P17,0,-1)+1</f>
        <v>4</v>
      </c>
      <c r="Q17" s="616">
        <f ca="1">OFFSET(Q17,0,-1)+1</f>
        <v>5</v>
      </c>
      <c r="R17" s="616">
        <f ca="1">OFFSET(R17,0,-1)+1</f>
        <v>6</v>
      </c>
      <c r="S17" s="1292">
        <f ca="1">OFFSET(S17,0,-1)+1</f>
        <v>7</v>
      </c>
      <c r="T17" s="1292"/>
      <c r="U17" s="616">
        <f ca="1">OFFSET(U17,0,-2)+1</f>
        <v>8</v>
      </c>
      <c r="V17" s="1181">
        <f ca="1">OFFSET(V17,0,-1)+1</f>
        <v>9</v>
      </c>
      <c r="W17" s="1181">
        <f ca="1">OFFSET(W17,0,-1)+1</f>
        <v>10</v>
      </c>
      <c r="X17" s="1181">
        <f ca="1">OFFSET(X17,0,-1)+1</f>
        <v>11</v>
      </c>
      <c r="Y17" s="1181">
        <f ca="1">OFFSET(Y17,0,-1)+1</f>
        <v>12</v>
      </c>
      <c r="Z17" s="1292">
        <f ca="1">OFFSET(Z17,0,-1)+1</f>
        <v>13</v>
      </c>
      <c r="AA17" s="1292"/>
      <c r="AB17" s="1181">
        <f ca="1">OFFSET(AB17,0,-2)+1</f>
        <v>14</v>
      </c>
      <c r="AC17" s="617">
        <f ca="1">OFFSET(AC17,0,-1)</f>
        <v>14</v>
      </c>
      <c r="AD17" s="616">
        <f ca="1">OFFSET(AD17,0,-1)+1</f>
        <v>15</v>
      </c>
    </row>
    <row r="18" spans="1:43" ht="50.25" customHeight="1">
      <c r="A18" s="1284">
        <v>1</v>
      </c>
      <c r="B18" s="794"/>
      <c r="C18" s="794"/>
      <c r="D18" s="794"/>
      <c r="E18" s="795"/>
      <c r="F18" s="796"/>
      <c r="G18" s="796"/>
      <c r="H18" s="796"/>
      <c r="I18" s="797"/>
      <c r="J18" s="792"/>
      <c r="K18" s="799"/>
      <c r="L18" s="561">
        <f>mergeValue(A18)</f>
        <v>1</v>
      </c>
      <c r="M18" s="609" t="s">
        <v>19</v>
      </c>
      <c r="N18" s="614"/>
      <c r="O18" s="1317" t="str">
        <f>IF('Перечень тарифов'!J21="","","" &amp; 'Перечень тарифов'!J21 &amp; "")</f>
        <v>Тариф на тепловую энергию, производимую                                 ООО «Шахтинская ГТЭС» в городе Шахты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P18" s="1317"/>
      <c r="Q18" s="1317"/>
      <c r="R18" s="1317"/>
      <c r="S18" s="1317"/>
      <c r="T18" s="1317"/>
      <c r="U18" s="1317"/>
      <c r="V18" s="1317"/>
      <c r="W18" s="1317"/>
      <c r="X18" s="1317"/>
      <c r="Y18" s="1317"/>
      <c r="Z18" s="1317"/>
      <c r="AA18" s="1317"/>
      <c r="AB18" s="1317"/>
      <c r="AC18" s="1317"/>
      <c r="AD18" s="598" t="s">
        <v>717</v>
      </c>
      <c r="AF18" s="557"/>
      <c r="AG18" s="557" t="str">
        <f t="shared" ref="AG18:AG32" si="0">IF(M18="","",M18 )</f>
        <v>Наименование тарифа</v>
      </c>
      <c r="AH18" s="557"/>
      <c r="AI18" s="557"/>
    </row>
    <row r="19" spans="1:43" hidden="1">
      <c r="A19" s="1284"/>
      <c r="B19" s="1284">
        <v>1</v>
      </c>
      <c r="C19" s="794"/>
      <c r="D19" s="794"/>
      <c r="E19" s="796"/>
      <c r="F19" s="796"/>
      <c r="G19" s="796"/>
      <c r="H19" s="796"/>
      <c r="I19" s="791"/>
      <c r="J19" s="790"/>
      <c r="K19" s="793"/>
      <c r="L19" s="561" t="str">
        <f>mergeValue(A19) &amp;"."&amp; mergeValue(B19)</f>
        <v>1.1</v>
      </c>
      <c r="M19" s="515"/>
      <c r="N19" s="614"/>
      <c r="O19" s="1317"/>
      <c r="P19" s="1317"/>
      <c r="Q19" s="1317"/>
      <c r="R19" s="1317"/>
      <c r="S19" s="1317"/>
      <c r="T19" s="1317"/>
      <c r="U19" s="1317"/>
      <c r="V19" s="1317"/>
      <c r="W19" s="1317"/>
      <c r="X19" s="1317"/>
      <c r="Y19" s="1317"/>
      <c r="Z19" s="1317"/>
      <c r="AA19" s="1317"/>
      <c r="AB19" s="1317"/>
      <c r="AC19" s="1317"/>
      <c r="AD19" s="598"/>
      <c r="AF19" s="557"/>
      <c r="AG19" s="557" t="str">
        <f t="shared" si="0"/>
        <v/>
      </c>
      <c r="AH19" s="557"/>
      <c r="AI19" s="557"/>
    </row>
    <row r="20" spans="1:43" hidden="1">
      <c r="A20" s="1284"/>
      <c r="B20" s="1284"/>
      <c r="C20" s="1284">
        <v>1</v>
      </c>
      <c r="D20" s="794"/>
      <c r="E20" s="796"/>
      <c r="F20" s="796"/>
      <c r="G20" s="796"/>
      <c r="H20" s="796"/>
      <c r="I20" s="798"/>
      <c r="J20" s="790"/>
      <c r="K20" s="793"/>
      <c r="L20" s="561" t="str">
        <f>mergeValue(A20) &amp;"."&amp; mergeValue(B20)&amp;"."&amp; mergeValue(C20)</f>
        <v>1.1.1</v>
      </c>
      <c r="M20" s="516"/>
      <c r="N20" s="614"/>
      <c r="O20" s="1317"/>
      <c r="P20" s="1317"/>
      <c r="Q20" s="1317"/>
      <c r="R20" s="1317"/>
      <c r="S20" s="1317"/>
      <c r="T20" s="1317"/>
      <c r="U20" s="1317"/>
      <c r="V20" s="1317"/>
      <c r="W20" s="1317"/>
      <c r="X20" s="1317"/>
      <c r="Y20" s="1317"/>
      <c r="Z20" s="1317"/>
      <c r="AA20" s="1317"/>
      <c r="AB20" s="1317"/>
      <c r="AC20" s="1317"/>
      <c r="AD20" s="598"/>
      <c r="AF20" s="557"/>
      <c r="AG20" s="557" t="str">
        <f t="shared" si="0"/>
        <v/>
      </c>
      <c r="AH20" s="557"/>
      <c r="AI20" s="557"/>
    </row>
    <row r="21" spans="1:43" hidden="1">
      <c r="A21" s="1284"/>
      <c r="B21" s="1284"/>
      <c r="C21" s="1284"/>
      <c r="D21" s="1284">
        <v>1</v>
      </c>
      <c r="E21" s="796"/>
      <c r="F21" s="796"/>
      <c r="G21" s="796"/>
      <c r="H21" s="796"/>
      <c r="I21" s="798"/>
      <c r="J21" s="790"/>
      <c r="K21" s="793"/>
      <c r="L21" s="561" t="str">
        <f>mergeValue(A21) &amp;"."&amp; mergeValue(B21)&amp;"."&amp; mergeValue(C21)&amp;"."&amp; mergeValue(D21)</f>
        <v>1.1.1.1</v>
      </c>
      <c r="M21" s="517"/>
      <c r="N21" s="614"/>
      <c r="O21" s="1317"/>
      <c r="P21" s="1317"/>
      <c r="Q21" s="1317"/>
      <c r="R21" s="1317"/>
      <c r="S21" s="1317"/>
      <c r="T21" s="1317"/>
      <c r="U21" s="1317"/>
      <c r="V21" s="1317"/>
      <c r="W21" s="1317"/>
      <c r="X21" s="1317"/>
      <c r="Y21" s="1317"/>
      <c r="Z21" s="1317"/>
      <c r="AA21" s="1317"/>
      <c r="AB21" s="1317"/>
      <c r="AC21" s="1317"/>
      <c r="AD21" s="598"/>
      <c r="AF21" s="557"/>
      <c r="AG21" s="557" t="str">
        <f t="shared" si="0"/>
        <v/>
      </c>
      <c r="AH21" s="557"/>
      <c r="AI21" s="557"/>
    </row>
    <row r="22" spans="1:43" ht="36.75" customHeight="1">
      <c r="A22" s="1284"/>
      <c r="B22" s="1284"/>
      <c r="C22" s="1284"/>
      <c r="D22" s="1284"/>
      <c r="E22" s="1284">
        <v>1</v>
      </c>
      <c r="F22" s="796"/>
      <c r="G22" s="796"/>
      <c r="H22" s="794">
        <v>1</v>
      </c>
      <c r="I22" s="1284">
        <v>1</v>
      </c>
      <c r="J22" s="796"/>
      <c r="K22" s="801"/>
      <c r="L22" s="561" t="str">
        <f>mergeValue(A22) &amp;"."&amp; mergeValue(B22)&amp;"."&amp; mergeValue(C22)&amp;"."&amp; mergeValue(D22)&amp;"."&amp; mergeValue(E22)</f>
        <v>1.1.1.1.1</v>
      </c>
      <c r="M22" s="523" t="s">
        <v>8</v>
      </c>
      <c r="N22" s="614"/>
      <c r="O22" s="1318" t="s">
        <v>299</v>
      </c>
      <c r="P22" s="1318"/>
      <c r="Q22" s="1318"/>
      <c r="R22" s="1318"/>
      <c r="S22" s="1318"/>
      <c r="T22" s="1318"/>
      <c r="U22" s="1318"/>
      <c r="V22" s="1318"/>
      <c r="W22" s="1318"/>
      <c r="X22" s="1318"/>
      <c r="Y22" s="1318"/>
      <c r="Z22" s="1318"/>
      <c r="AA22" s="1318"/>
      <c r="AB22" s="1318"/>
      <c r="AC22" s="1318"/>
      <c r="AD22" s="598" t="s">
        <v>718</v>
      </c>
      <c r="AF22" s="557"/>
      <c r="AG22" s="557" t="str">
        <f t="shared" si="0"/>
        <v>Схема подключения теплопотребляющей установки к коллектору источника тепловой энергии</v>
      </c>
      <c r="AH22" s="557"/>
      <c r="AI22" s="557"/>
    </row>
    <row r="23" spans="1:43" ht="26.25" customHeight="1">
      <c r="A23" s="1284"/>
      <c r="B23" s="1284"/>
      <c r="C23" s="1284"/>
      <c r="D23" s="1284"/>
      <c r="E23" s="1284"/>
      <c r="F23" s="1284">
        <v>1</v>
      </c>
      <c r="G23" s="794"/>
      <c r="H23" s="794"/>
      <c r="I23" s="1284"/>
      <c r="J23" s="1284">
        <v>1</v>
      </c>
      <c r="K23" s="802"/>
      <c r="L23" s="561" t="str">
        <f>mergeValue(A23) &amp;"."&amp; mergeValue(B23)&amp;"."&amp; mergeValue(C23)&amp;"."&amp; mergeValue(D23)&amp;"."&amp; mergeValue(E23)&amp;"."&amp; mergeValue(F23)</f>
        <v>1.1.1.1.1.1</v>
      </c>
      <c r="M23" s="524" t="s">
        <v>9</v>
      </c>
      <c r="N23" s="614"/>
      <c r="O23" s="1286" t="s">
        <v>3</v>
      </c>
      <c r="P23" s="1287"/>
      <c r="Q23" s="1287"/>
      <c r="R23" s="1287"/>
      <c r="S23" s="1287"/>
      <c r="T23" s="1287"/>
      <c r="U23" s="1287"/>
      <c r="V23" s="1287"/>
      <c r="W23" s="1287"/>
      <c r="X23" s="1287"/>
      <c r="Y23" s="1287"/>
      <c r="Z23" s="1287"/>
      <c r="AA23" s="1287"/>
      <c r="AB23" s="1287"/>
      <c r="AC23" s="1288"/>
      <c r="AD23" s="598" t="s">
        <v>719</v>
      </c>
      <c r="AF23" s="557"/>
      <c r="AG23" s="557" t="str">
        <f t="shared" si="0"/>
        <v>Группа потребителей</v>
      </c>
      <c r="AH23" s="557"/>
      <c r="AI23" s="557"/>
    </row>
    <row r="24" spans="1:43" ht="45.75" customHeight="1">
      <c r="A24" s="1284"/>
      <c r="B24" s="1284"/>
      <c r="C24" s="1284"/>
      <c r="D24" s="1284"/>
      <c r="E24" s="1284"/>
      <c r="F24" s="1284"/>
      <c r="G24" s="794">
        <v>1</v>
      </c>
      <c r="H24" s="794"/>
      <c r="I24" s="1284"/>
      <c r="J24" s="1284"/>
      <c r="K24" s="802">
        <v>1</v>
      </c>
      <c r="L24" s="561" t="str">
        <f>mergeValue(A24) &amp;"."&amp; mergeValue(B24)&amp;"."&amp; mergeValue(C24)&amp;"."&amp; mergeValue(D24)&amp;"."&amp; mergeValue(E24)&amp;"."&amp; mergeValue(F24)&amp;"."&amp; mergeValue(G24)</f>
        <v>1.1.1.1.1.1.1</v>
      </c>
      <c r="M24" s="1084" t="s">
        <v>604</v>
      </c>
      <c r="N24" s="614"/>
      <c r="O24" s="648">
        <v>1609.09</v>
      </c>
      <c r="P24" s="531"/>
      <c r="Q24" s="1034"/>
      <c r="R24" s="1289" t="s">
        <v>1668</v>
      </c>
      <c r="S24" s="1291" t="s">
        <v>82</v>
      </c>
      <c r="T24" s="1290" t="s">
        <v>2264</v>
      </c>
      <c r="U24" s="1291" t="s">
        <v>82</v>
      </c>
      <c r="V24" s="648">
        <v>1761.25</v>
      </c>
      <c r="W24" s="725"/>
      <c r="X24" s="1034"/>
      <c r="Y24" s="1289" t="s">
        <v>2265</v>
      </c>
      <c r="Z24" s="1291" t="s">
        <v>82</v>
      </c>
      <c r="AA24" s="1289" t="s">
        <v>1669</v>
      </c>
      <c r="AB24" s="1291" t="s">
        <v>83</v>
      </c>
      <c r="AC24" s="531"/>
      <c r="AD24" s="1281" t="s">
        <v>720</v>
      </c>
      <c r="AE24" s="553" t="str">
        <f>strCheckDate(O25:AC25)</f>
        <v/>
      </c>
      <c r="AF24" s="557"/>
      <c r="AG24" s="557" t="str">
        <f t="shared" si="0"/>
        <v>вода</v>
      </c>
      <c r="AH24" s="557"/>
      <c r="AI24" s="557"/>
    </row>
    <row r="25" spans="1:43" ht="11.25" hidden="1" customHeight="1">
      <c r="A25" s="1284"/>
      <c r="B25" s="1284"/>
      <c r="C25" s="1284"/>
      <c r="D25" s="1284"/>
      <c r="E25" s="1284"/>
      <c r="F25" s="1284"/>
      <c r="G25" s="794"/>
      <c r="H25" s="794"/>
      <c r="I25" s="1284"/>
      <c r="J25" s="1284"/>
      <c r="K25" s="802"/>
      <c r="L25" s="568"/>
      <c r="M25" s="614"/>
      <c r="N25" s="614"/>
      <c r="O25" s="531"/>
      <c r="P25" s="531"/>
      <c r="Q25" s="552" t="str">
        <f>R24 &amp; "-" &amp; T24</f>
        <v>01.01.2021-30.06.2021</v>
      </c>
      <c r="R25" s="1290"/>
      <c r="S25" s="1291"/>
      <c r="T25" s="1290"/>
      <c r="U25" s="1291"/>
      <c r="V25" s="725"/>
      <c r="W25" s="725"/>
      <c r="X25" s="731" t="str">
        <f>Y24 &amp; "-" &amp; AA24</f>
        <v>01.07.2021-31.12.2021</v>
      </c>
      <c r="Y25" s="1290"/>
      <c r="Z25" s="1291"/>
      <c r="AA25" s="1290"/>
      <c r="AB25" s="1291"/>
      <c r="AC25" s="531"/>
      <c r="AD25" s="1282"/>
      <c r="AF25" s="557"/>
      <c r="AG25" s="557" t="str">
        <f t="shared" si="0"/>
        <v/>
      </c>
      <c r="AH25" s="557"/>
      <c r="AI25" s="557"/>
    </row>
    <row r="26" spans="1:43" ht="15" customHeight="1">
      <c r="A26" s="1284"/>
      <c r="B26" s="1284"/>
      <c r="C26" s="1284"/>
      <c r="D26" s="1284"/>
      <c r="E26" s="1284"/>
      <c r="F26" s="1284"/>
      <c r="G26" s="796"/>
      <c r="H26" s="794"/>
      <c r="I26" s="1284"/>
      <c r="J26" s="1284"/>
      <c r="K26" s="801"/>
      <c r="L26" s="507"/>
      <c r="M26" s="526" t="s">
        <v>24</v>
      </c>
      <c r="N26" s="533"/>
      <c r="O26" s="533"/>
      <c r="P26" s="533"/>
      <c r="Q26" s="533"/>
      <c r="R26" s="533"/>
      <c r="S26" s="533"/>
      <c r="T26" s="533"/>
      <c r="U26" s="533"/>
      <c r="V26" s="953"/>
      <c r="W26" s="953"/>
      <c r="X26" s="953"/>
      <c r="Y26" s="953"/>
      <c r="Z26" s="953"/>
      <c r="AA26" s="953"/>
      <c r="AB26" s="953"/>
      <c r="AC26" s="529"/>
      <c r="AD26" s="1283"/>
      <c r="AF26" s="557"/>
      <c r="AG26" s="557" t="str">
        <f t="shared" si="0"/>
        <v>Добавить вид теплоносителя (параметры теплоносителя)</v>
      </c>
      <c r="AH26" s="557"/>
      <c r="AI26" s="557"/>
    </row>
    <row r="27" spans="1:43" s="1068" customFormat="1" ht="33.75">
      <c r="A27" s="1284"/>
      <c r="B27" s="1284"/>
      <c r="C27" s="1284"/>
      <c r="D27" s="1284"/>
      <c r="E27" s="1284"/>
      <c r="F27" s="1284">
        <v>2</v>
      </c>
      <c r="G27" s="1020"/>
      <c r="H27" s="1020"/>
      <c r="I27" s="1284"/>
      <c r="J27" s="1285" t="s">
        <v>2241</v>
      </c>
      <c r="K27" s="913"/>
      <c r="L27" s="1190" t="str">
        <f>mergeValue(A27) &amp;"."&amp; mergeValue(B27)&amp;"."&amp; mergeValue(C27)&amp;"."&amp; mergeValue(D27)&amp;"."&amp; mergeValue(E27)&amp;"."&amp; mergeValue(F27)</f>
        <v>1.1.1.1.1.2</v>
      </c>
      <c r="M27" s="524" t="s">
        <v>9</v>
      </c>
      <c r="N27" s="614"/>
      <c r="O27" s="1286" t="s">
        <v>766</v>
      </c>
      <c r="P27" s="1287"/>
      <c r="Q27" s="1287"/>
      <c r="R27" s="1287"/>
      <c r="S27" s="1287"/>
      <c r="T27" s="1287"/>
      <c r="U27" s="1287"/>
      <c r="V27" s="1287"/>
      <c r="W27" s="1287"/>
      <c r="X27" s="1287"/>
      <c r="Y27" s="1287"/>
      <c r="Z27" s="1287"/>
      <c r="AA27" s="1287"/>
      <c r="AB27" s="1287"/>
      <c r="AC27" s="1288"/>
      <c r="AD27" s="1125" t="s">
        <v>719</v>
      </c>
      <c r="AE27" s="1095"/>
      <c r="AF27" s="1096"/>
      <c r="AG27" s="1096" t="str">
        <f t="shared" si="0"/>
        <v>Группа потребителей</v>
      </c>
      <c r="AH27" s="1096"/>
      <c r="AI27" s="1096"/>
      <c r="AJ27" s="1096"/>
      <c r="AK27" s="1095"/>
      <c r="AL27" s="1095"/>
      <c r="AM27" s="1095"/>
      <c r="AN27" s="1095"/>
      <c r="AO27" s="1095"/>
      <c r="AP27" s="1095"/>
      <c r="AQ27" s="1095"/>
    </row>
    <row r="28" spans="1:43" s="1068" customFormat="1" ht="42.75" customHeight="1">
      <c r="A28" s="1284"/>
      <c r="B28" s="1284"/>
      <c r="C28" s="1284"/>
      <c r="D28" s="1284"/>
      <c r="E28" s="1284"/>
      <c r="F28" s="1284"/>
      <c r="G28" s="1020">
        <v>1</v>
      </c>
      <c r="H28" s="1020"/>
      <c r="I28" s="1284"/>
      <c r="J28" s="1284"/>
      <c r="K28" s="913">
        <v>1</v>
      </c>
      <c r="L28" s="1190" t="str">
        <f>mergeValue(A28) &amp;"."&amp; mergeValue(B28)&amp;"."&amp; mergeValue(C28)&amp;"."&amp; mergeValue(D28)&amp;"."&amp; mergeValue(E28)&amp;"."&amp; mergeValue(F28)&amp;"."&amp; mergeValue(G28)</f>
        <v>1.1.1.1.1.2.1</v>
      </c>
      <c r="M28" s="1084" t="s">
        <v>604</v>
      </c>
      <c r="N28" s="614"/>
      <c r="O28" s="648">
        <v>1930.91</v>
      </c>
      <c r="P28" s="725"/>
      <c r="Q28" s="1034"/>
      <c r="R28" s="1289" t="s">
        <v>1668</v>
      </c>
      <c r="S28" s="1291" t="s">
        <v>82</v>
      </c>
      <c r="T28" s="1289" t="s">
        <v>2264</v>
      </c>
      <c r="U28" s="1291" t="s">
        <v>82</v>
      </c>
      <c r="V28" s="648">
        <v>2113.5</v>
      </c>
      <c r="W28" s="725"/>
      <c r="X28" s="1034"/>
      <c r="Y28" s="1289" t="s">
        <v>2265</v>
      </c>
      <c r="Z28" s="1291" t="s">
        <v>82</v>
      </c>
      <c r="AA28" s="1289" t="s">
        <v>1669</v>
      </c>
      <c r="AB28" s="1291" t="s">
        <v>83</v>
      </c>
      <c r="AC28" s="725"/>
      <c r="AD28" s="1281" t="s">
        <v>720</v>
      </c>
      <c r="AE28" s="1095" t="str">
        <f>strCheckDate(O29:AC29)</f>
        <v/>
      </c>
      <c r="AF28" s="1096"/>
      <c r="AG28" s="1096" t="str">
        <f t="shared" si="0"/>
        <v>вода</v>
      </c>
      <c r="AH28" s="1096"/>
      <c r="AI28" s="1096"/>
      <c r="AJ28" s="1096"/>
      <c r="AK28" s="1095"/>
      <c r="AL28" s="1095"/>
      <c r="AM28" s="1095"/>
      <c r="AN28" s="1095"/>
      <c r="AO28" s="1095"/>
      <c r="AP28" s="1095"/>
      <c r="AQ28" s="1095"/>
    </row>
    <row r="29" spans="1:43" s="1068" customFormat="1" ht="14.25" hidden="1" customHeight="1">
      <c r="A29" s="1284"/>
      <c r="B29" s="1284"/>
      <c r="C29" s="1284"/>
      <c r="D29" s="1284"/>
      <c r="E29" s="1284"/>
      <c r="F29" s="1284"/>
      <c r="G29" s="1020"/>
      <c r="H29" s="1020"/>
      <c r="I29" s="1284"/>
      <c r="J29" s="1284"/>
      <c r="K29" s="913"/>
      <c r="L29" s="1103"/>
      <c r="M29" s="614"/>
      <c r="N29" s="614"/>
      <c r="O29" s="725"/>
      <c r="P29" s="725"/>
      <c r="Q29" s="731" t="str">
        <f>R28 &amp; "-" &amp; T28</f>
        <v>01.01.2021-30.06.2021</v>
      </c>
      <c r="R29" s="1290"/>
      <c r="S29" s="1291"/>
      <c r="T29" s="1290"/>
      <c r="U29" s="1291"/>
      <c r="V29" s="725"/>
      <c r="W29" s="725"/>
      <c r="X29" s="731" t="str">
        <f>Y28 &amp; "-" &amp; AA28</f>
        <v>01.07.2021-31.12.2021</v>
      </c>
      <c r="Y29" s="1290"/>
      <c r="Z29" s="1291"/>
      <c r="AA29" s="1290"/>
      <c r="AB29" s="1291"/>
      <c r="AC29" s="725"/>
      <c r="AD29" s="1282"/>
      <c r="AE29" s="1095"/>
      <c r="AF29" s="1096"/>
      <c r="AG29" s="1096" t="str">
        <f t="shared" si="0"/>
        <v/>
      </c>
      <c r="AH29" s="1096"/>
      <c r="AI29" s="1096"/>
      <c r="AJ29" s="1096"/>
      <c r="AK29" s="1095"/>
      <c r="AL29" s="1095"/>
      <c r="AM29" s="1095"/>
      <c r="AN29" s="1095"/>
      <c r="AO29" s="1095"/>
      <c r="AP29" s="1095"/>
      <c r="AQ29" s="1095"/>
    </row>
    <row r="30" spans="1:43" s="1068" customFormat="1" ht="15" customHeight="1">
      <c r="A30" s="1284"/>
      <c r="B30" s="1284"/>
      <c r="C30" s="1284"/>
      <c r="D30" s="1284"/>
      <c r="E30" s="1284"/>
      <c r="F30" s="1284"/>
      <c r="G30" s="1182"/>
      <c r="H30" s="1020"/>
      <c r="I30" s="1284"/>
      <c r="J30" s="1284"/>
      <c r="K30" s="912"/>
      <c r="L30" s="653"/>
      <c r="M30" s="526" t="s">
        <v>24</v>
      </c>
      <c r="N30" s="953"/>
      <c r="O30" s="953"/>
      <c r="P30" s="953"/>
      <c r="Q30" s="953"/>
      <c r="R30" s="953"/>
      <c r="S30" s="953"/>
      <c r="T30" s="953"/>
      <c r="U30" s="953"/>
      <c r="V30" s="953"/>
      <c r="W30" s="953"/>
      <c r="X30" s="953"/>
      <c r="Y30" s="953"/>
      <c r="Z30" s="953"/>
      <c r="AA30" s="953"/>
      <c r="AB30" s="953"/>
      <c r="AC30" s="724"/>
      <c r="AD30" s="1283"/>
      <c r="AE30" s="1095"/>
      <c r="AF30" s="1096"/>
      <c r="AG30" s="1096" t="str">
        <f t="shared" si="0"/>
        <v>Добавить вид теплоносителя (параметры теплоносителя)</v>
      </c>
      <c r="AH30" s="1096"/>
      <c r="AI30" s="1096"/>
      <c r="AJ30" s="1096"/>
      <c r="AK30" s="1095"/>
      <c r="AL30" s="1095"/>
      <c r="AM30" s="1095"/>
      <c r="AN30" s="1095"/>
      <c r="AO30" s="1095"/>
      <c r="AP30" s="1095"/>
      <c r="AQ30" s="1095"/>
    </row>
    <row r="31" spans="1:43" ht="15" customHeight="1">
      <c r="A31" s="1284"/>
      <c r="B31" s="1284"/>
      <c r="C31" s="1284"/>
      <c r="D31" s="1284"/>
      <c r="E31" s="1284"/>
      <c r="F31" s="796"/>
      <c r="G31" s="796"/>
      <c r="H31" s="794"/>
      <c r="I31" s="1284"/>
      <c r="J31" s="796"/>
      <c r="K31" s="801"/>
      <c r="L31" s="507"/>
      <c r="M31" s="525" t="s">
        <v>10</v>
      </c>
      <c r="N31" s="533"/>
      <c r="O31" s="533"/>
      <c r="P31" s="533"/>
      <c r="Q31" s="533"/>
      <c r="R31" s="533"/>
      <c r="S31" s="533"/>
      <c r="T31" s="533"/>
      <c r="U31" s="532"/>
      <c r="V31" s="953"/>
      <c r="W31" s="953"/>
      <c r="X31" s="953"/>
      <c r="Y31" s="953"/>
      <c r="Z31" s="953"/>
      <c r="AA31" s="953"/>
      <c r="AB31" s="952"/>
      <c r="AC31" s="533"/>
      <c r="AD31" s="633"/>
      <c r="AF31" s="557"/>
      <c r="AG31" s="557" t="str">
        <f t="shared" si="0"/>
        <v>Добавить группу потребителей</v>
      </c>
      <c r="AH31" s="557"/>
      <c r="AI31" s="557"/>
    </row>
    <row r="32" spans="1:43" ht="15" customHeight="1">
      <c r="A32" s="1284"/>
      <c r="B32" s="1284"/>
      <c r="C32" s="1284"/>
      <c r="D32" s="1284"/>
      <c r="E32" s="800"/>
      <c r="F32" s="796"/>
      <c r="G32" s="796"/>
      <c r="H32" s="796"/>
      <c r="I32" s="792"/>
      <c r="J32" s="789"/>
      <c r="K32" s="799"/>
      <c r="L32" s="507"/>
      <c r="M32" s="520" t="s">
        <v>11</v>
      </c>
      <c r="N32" s="533"/>
      <c r="O32" s="533"/>
      <c r="P32" s="533"/>
      <c r="Q32" s="533"/>
      <c r="R32" s="533"/>
      <c r="S32" s="533"/>
      <c r="T32" s="533"/>
      <c r="U32" s="532"/>
      <c r="V32" s="953"/>
      <c r="W32" s="953"/>
      <c r="X32" s="953"/>
      <c r="Y32" s="953"/>
      <c r="Z32" s="953"/>
      <c r="AA32" s="953"/>
      <c r="AB32" s="952"/>
      <c r="AC32" s="533"/>
      <c r="AD32" s="633"/>
      <c r="AF32" s="557"/>
      <c r="AG32" s="557" t="str">
        <f t="shared" si="0"/>
        <v>Добавить схему подключения</v>
      </c>
      <c r="AH32" s="557"/>
      <c r="AI32" s="557"/>
    </row>
    <row r="33" spans="1:35" ht="11.25">
      <c r="A33" s="492"/>
      <c r="B33" s="492"/>
      <c r="C33" s="492"/>
      <c r="D33" s="492"/>
      <c r="E33" s="492"/>
      <c r="F33" s="492"/>
      <c r="G33" s="492"/>
      <c r="H33" s="492"/>
      <c r="I33" s="492"/>
      <c r="J33" s="492"/>
      <c r="K33" s="492"/>
      <c r="AE33" s="492"/>
      <c r="AF33" s="492"/>
      <c r="AG33" s="492"/>
      <c r="AH33" s="492"/>
      <c r="AI33" s="492"/>
    </row>
    <row r="34" spans="1:35" ht="89.25" customHeight="1">
      <c r="L34" s="1">
        <v>1</v>
      </c>
      <c r="M34" s="1275" t="s">
        <v>721</v>
      </c>
      <c r="N34" s="1275"/>
      <c r="O34" s="1275"/>
      <c r="P34" s="1275"/>
      <c r="Q34" s="1275"/>
      <c r="R34" s="1275"/>
      <c r="S34" s="1275"/>
      <c r="T34" s="1275"/>
      <c r="U34" s="1275"/>
      <c r="V34" s="1275"/>
      <c r="W34" s="1275"/>
      <c r="X34" s="1275"/>
      <c r="Y34" s="1275"/>
      <c r="Z34" s="1275"/>
      <c r="AA34" s="1275"/>
      <c r="AB34" s="1275"/>
      <c r="AC34" s="1275"/>
      <c r="AD34" s="1275"/>
    </row>
  </sheetData>
  <sheetProtection password="FA9C" sheet="1" objects="1" scenarios="1" formatColumns="0" formatRows="0"/>
  <dataConsolidate leftLabels="1"/>
  <mergeCells count="63">
    <mergeCell ref="A18:A32"/>
    <mergeCell ref="O18:AC18"/>
    <mergeCell ref="B19:B32"/>
    <mergeCell ref="O19:AC19"/>
    <mergeCell ref="C20:C32"/>
    <mergeCell ref="O20:AC20"/>
    <mergeCell ref="D21:D32"/>
    <mergeCell ref="O21:AC21"/>
    <mergeCell ref="E22:E31"/>
    <mergeCell ref="O22:AC22"/>
    <mergeCell ref="F23:F26"/>
    <mergeCell ref="O23:AC23"/>
    <mergeCell ref="R24:R25"/>
    <mergeCell ref="S24:S25"/>
    <mergeCell ref="L5:T5"/>
    <mergeCell ref="L11:M11"/>
    <mergeCell ref="S17:T17"/>
    <mergeCell ref="I22:I31"/>
    <mergeCell ref="J23:J26"/>
    <mergeCell ref="O15:O16"/>
    <mergeCell ref="R15:T15"/>
    <mergeCell ref="O7:T7"/>
    <mergeCell ref="O8:T8"/>
    <mergeCell ref="O9:T9"/>
    <mergeCell ref="O10:T10"/>
    <mergeCell ref="U14:U16"/>
    <mergeCell ref="T24:T25"/>
    <mergeCell ref="U24:U25"/>
    <mergeCell ref="V12:AB12"/>
    <mergeCell ref="M34:AD34"/>
    <mergeCell ref="AD24:AD26"/>
    <mergeCell ref="O12:U12"/>
    <mergeCell ref="AD13:AD16"/>
    <mergeCell ref="S16:T16"/>
    <mergeCell ref="AC14:AC16"/>
    <mergeCell ref="L13:AC13"/>
    <mergeCell ref="L14:L16"/>
    <mergeCell ref="M14:M16"/>
    <mergeCell ref="O14:T14"/>
    <mergeCell ref="P15:Q15"/>
    <mergeCell ref="V14:AA14"/>
    <mergeCell ref="AB14:AB16"/>
    <mergeCell ref="V15:V16"/>
    <mergeCell ref="W15:X15"/>
    <mergeCell ref="Y15:AA15"/>
    <mergeCell ref="Z16:AA16"/>
    <mergeCell ref="Z17:AA17"/>
    <mergeCell ref="Y24:Y25"/>
    <mergeCell ref="Z24:Z25"/>
    <mergeCell ref="AA24:AA25"/>
    <mergeCell ref="AB24:AB25"/>
    <mergeCell ref="AD28:AD30"/>
    <mergeCell ref="F27:F30"/>
    <mergeCell ref="J27:J30"/>
    <mergeCell ref="O27:AC27"/>
    <mergeCell ref="R28:R29"/>
    <mergeCell ref="S28:S29"/>
    <mergeCell ref="T28:T29"/>
    <mergeCell ref="U28:U29"/>
    <mergeCell ref="Y28:Y29"/>
    <mergeCell ref="Z28:Z29"/>
    <mergeCell ref="AA28:AA29"/>
    <mergeCell ref="AB28:AB29"/>
  </mergeCells>
  <dataValidations count="10">
    <dataValidation allowBlank="1" sqref="L65562:AD65568 L983066:AD983072 L917530:AD917536 L851994:AD852000 L786458:AD786464 L720922:AD720928 L655386:AD655392 L589850:AD589856 L524314:AD524320 L458778:AD458784 L393242:AD393248 L327706:AD327712 L262170:AD262176 L196634:AD196640 L131098:AD131104 JO30:JZ30 TK30:TV30 ADG30:ADR30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dataValidation type="list" allowBlank="1" showInputMessage="1" errorTitle="Ошибка" error="Выберите значение из списка" prompt="Выберите значение из списка" sqref="O917527:AC917527 O851991:AC851991 O786455:AC786455 O720919:AC720919 O655383:AC655383 O589847:AC589847 O524311:AC524311 O458775:AC458775 O393239:AC393239 O327703:AC327703 O262167:AC262167 O196631:AC196631 O131095:AC131095 O65559:AC65559 O983063:AC983063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UFF27:UFM27 UPB27:UPI27 UYX27:UZE27 VIT27:VJA27 VSP27:VSW27 WCL27:WCS27 WMH27:WMO27 WWD27:WWK27">
      <formula1>kind_of_cons</formula1>
    </dataValidation>
    <dataValidation allowBlank="1" promptTitle="checkPeriodRange" sqref="Q25 Q65561 Q131097 Q196633 Q262169 Q327705 Q393241 Q458777 Q524313 Q589849 Q655385 Q720921 Q786457 Q851993 Q917529 Q983065 X983065 X65561 X131097 X196633 X262169 X327705 X393241 X458777 X524313 X589849 X655385 X720921 X786457 X851993 X917529 X25 WWF29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X29"/>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errorTitle="Ошибка" error="Допускается ввод не более 900 символов!" sqref="AD65554:AD65561 AD131090:AD131097 AD196626:AD196633 AD262162:AD262169 AD327698:AD327705 AD393234:AD393241 AD458770:AD458777 AD524306:AD524313 AD589842:AD589849 AD655378:AD655385 AD720914:AD720921 AD786450:AD786457 AD851986:AD851993 AD917522:AD917529 AD983058:AD983065 WWL27:WWL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M2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R24 T24 Y65560 Y131096 Y196632 Y262168 Y327704 Y393240 Y458776 Y524312 Y589848 Y655384 Y720920 Y786456 Y851992 Y917528 Y983064 AA65560 AA131096 AA196632 AA262168 AA327704 AA393240 AA458776 AA524312 AA589848 AA655384 AA720920 AA786456 AA851992 AA917528 AA983064 Y24 AA24 WMM28 WWI28 R28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WWG28 T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Y28 AA28"/>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655384 U720920 U786456 U851992 U917528 U983064 U65560 U131096 U458776 U196632 U262168 U327704 U393240 U524312 S24 U24 U589848 Z65560 Z131096 Z196632 Z262168 Z327704 Z393240 Z458776 Z524312 Z589848 Z655384 Z720920 Z786456 Z851992 Z917528 Z983064 AB655384 AB720920 AB786456 AB851992 AB917528 AB983064 AB65560 AB131096 AB458776 AB196632 AB262168 AB327704 AB393240 AB524312 AB589848 Z24 AB24 WMN28 WWJ28 S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U28 Z28 AB28"/>
    <dataValidation type="list" allowBlank="1" showInputMessage="1" showErrorMessage="1" errorTitle="Ошибка" error="Выберите значение из списка" prompt="Выберите значение из списка" sqref="O23:AC23 O27">
      <formula1>kind_of_cons</formula1>
    </dataValidation>
    <dataValidation type="decimal" allowBlank="1" showErrorMessage="1" errorTitle="Ошибка" error="Допускается ввод только действительных чисел!" sqref="O24 V24 O28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6" t="s">
        <v>469</v>
      </c>
      <c r="G2" s="1277"/>
      <c r="H2" s="1278"/>
      <c r="I2" s="407"/>
    </row>
    <row r="3" spans="1:20" ht="3" customHeight="1"/>
    <row r="4" spans="1:20" s="182" customFormat="1" ht="11.25">
      <c r="A4" s="206"/>
      <c r="B4" s="206"/>
      <c r="C4" s="206"/>
      <c r="D4" s="206"/>
      <c r="F4" s="1230" t="s">
        <v>444</v>
      </c>
      <c r="G4" s="1230"/>
      <c r="H4" s="1230"/>
      <c r="I4" s="1279"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9"/>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28.04.2020</v>
      </c>
      <c r="I7" s="188" t="s">
        <v>471</v>
      </c>
      <c r="J7" s="312"/>
      <c r="K7" s="206"/>
      <c r="L7" s="206"/>
      <c r="M7" s="206"/>
      <c r="N7" s="206"/>
      <c r="O7" s="206"/>
      <c r="P7" s="206"/>
      <c r="Q7" s="206"/>
      <c r="R7" s="206"/>
      <c r="S7" s="206"/>
      <c r="T7" s="206"/>
    </row>
    <row r="8" spans="1:20" s="182" customFormat="1" ht="45">
      <c r="A8" s="1280">
        <v>1</v>
      </c>
      <c r="B8" s="206"/>
      <c r="C8" s="206"/>
      <c r="D8" s="206"/>
      <c r="F8" s="313" t="str">
        <f>"2." &amp;mergeValue(A8)</f>
        <v>2.1</v>
      </c>
      <c r="G8" s="389" t="s">
        <v>472</v>
      </c>
      <c r="H8" s="297"/>
      <c r="I8" s="188" t="s">
        <v>567</v>
      </c>
      <c r="J8" s="312"/>
      <c r="K8" s="206"/>
      <c r="L8" s="206"/>
      <c r="M8" s="206"/>
      <c r="N8" s="206"/>
      <c r="O8" s="206"/>
      <c r="P8" s="206"/>
      <c r="Q8" s="206"/>
      <c r="R8" s="206"/>
      <c r="S8" s="206"/>
      <c r="T8" s="206"/>
    </row>
    <row r="9" spans="1:20" s="182" customFormat="1" ht="22.5">
      <c r="A9" s="1280"/>
      <c r="B9" s="206"/>
      <c r="C9" s="206"/>
      <c r="D9" s="206"/>
      <c r="F9" s="313" t="str">
        <f>"3." &amp;mergeValue(A9)</f>
        <v>3.1</v>
      </c>
      <c r="G9" s="389" t="s">
        <v>473</v>
      </c>
      <c r="H9" s="297"/>
      <c r="I9" s="188" t="s">
        <v>565</v>
      </c>
      <c r="J9" s="312"/>
      <c r="K9" s="206"/>
      <c r="L9" s="206"/>
      <c r="M9" s="206"/>
      <c r="N9" s="206"/>
      <c r="O9" s="206"/>
      <c r="P9" s="206"/>
      <c r="Q9" s="206"/>
      <c r="R9" s="206"/>
      <c r="S9" s="206"/>
      <c r="T9" s="206"/>
    </row>
    <row r="10" spans="1:20" s="182" customFormat="1" ht="22.5">
      <c r="A10" s="1280"/>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80"/>
      <c r="B11" s="1280">
        <v>1</v>
      </c>
      <c r="C11" s="321"/>
      <c r="D11" s="321"/>
      <c r="F11" s="313" t="str">
        <f>"4."&amp;mergeValue(A11) &amp;"."&amp;mergeValue(B11)</f>
        <v>4.1.1</v>
      </c>
      <c r="G11" s="304" t="s">
        <v>569</v>
      </c>
      <c r="H11" s="297" t="str">
        <f>IF(region_name="","",region_name)</f>
        <v>Ростовская область</v>
      </c>
      <c r="I11" s="188" t="s">
        <v>477</v>
      </c>
      <c r="J11" s="312"/>
      <c r="K11" s="206"/>
      <c r="L11" s="206"/>
      <c r="M11" s="206"/>
      <c r="N11" s="206"/>
      <c r="O11" s="206"/>
      <c r="P11" s="206"/>
      <c r="Q11" s="206"/>
      <c r="R11" s="206"/>
      <c r="S11" s="206"/>
      <c r="T11" s="206"/>
    </row>
    <row r="12" spans="1:20" s="182" customFormat="1" ht="22.5">
      <c r="A12" s="1280"/>
      <c r="B12" s="1280"/>
      <c r="C12" s="1280">
        <v>1</v>
      </c>
      <c r="D12" s="321"/>
      <c r="F12" s="313" t="str">
        <f>"4."&amp;mergeValue(A12) &amp;"."&amp;mergeValue(B12)&amp;"."&amp;mergeValue(C12)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80"/>
      <c r="B13" s="1280"/>
      <c r="C13" s="1280"/>
      <c r="D13" s="321">
        <v>1</v>
      </c>
      <c r="F13" s="313" t="str">
        <f>"4."&amp;mergeValue(A13) &amp;"."&amp;mergeValue(B13)&amp;"."&amp;mergeValue(C13)&amp;"."&amp;mergeValue(D13)</f>
        <v>4.1.1.1.1</v>
      </c>
      <c r="G13" s="392" t="s">
        <v>476</v>
      </c>
      <c r="H13" s="297"/>
      <c r="I13" s="1319" t="s">
        <v>568</v>
      </c>
      <c r="J13" s="312"/>
      <c r="K13" s="206"/>
      <c r="L13" s="206"/>
      <c r="M13" s="206"/>
      <c r="N13" s="206"/>
      <c r="O13" s="206"/>
      <c r="P13" s="206"/>
      <c r="Q13" s="206"/>
      <c r="R13" s="206"/>
      <c r="S13" s="206"/>
      <c r="T13" s="206"/>
    </row>
    <row r="14" spans="1:20" s="182" customFormat="1" ht="18.75">
      <c r="A14" s="1280"/>
      <c r="B14" s="1280"/>
      <c r="C14" s="1280"/>
      <c r="D14" s="321"/>
      <c r="F14" s="315"/>
      <c r="G14" s="143" t="s">
        <v>4</v>
      </c>
      <c r="H14" s="320"/>
      <c r="I14" s="1319"/>
      <c r="J14" s="312"/>
      <c r="K14" s="206"/>
      <c r="L14" s="206"/>
      <c r="M14" s="206"/>
      <c r="N14" s="206"/>
      <c r="O14" s="206"/>
      <c r="P14" s="206"/>
      <c r="Q14" s="206"/>
      <c r="R14" s="206"/>
      <c r="S14" s="206"/>
      <c r="T14" s="206"/>
    </row>
    <row r="15" spans="1:20" s="182" customFormat="1" ht="18.75">
      <c r="A15" s="1280"/>
      <c r="B15" s="1280"/>
      <c r="C15" s="321"/>
      <c r="D15" s="321"/>
      <c r="F15" s="393"/>
      <c r="G15" s="187" t="s">
        <v>400</v>
      </c>
      <c r="H15" s="394"/>
      <c r="I15" s="395"/>
      <c r="J15" s="312"/>
      <c r="K15" s="206"/>
      <c r="L15" s="206"/>
      <c r="M15" s="206"/>
      <c r="N15" s="206"/>
      <c r="O15" s="206"/>
      <c r="P15" s="206"/>
      <c r="Q15" s="206"/>
      <c r="R15" s="206"/>
      <c r="S15" s="206"/>
      <c r="T15" s="206"/>
    </row>
    <row r="16" spans="1:20" s="182" customFormat="1" ht="18.75">
      <c r="A16" s="1280"/>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5" t="s">
        <v>570</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791</vt:i4>
      </vt:variant>
    </vt:vector>
  </HeadingPairs>
  <TitlesOfParts>
    <vt:vector size="807" baseType="lpstr">
      <vt:lpstr>Инструкция</vt:lpstr>
      <vt:lpstr>Титульный</vt:lpstr>
      <vt:lpstr>Территории</vt:lpstr>
      <vt:lpstr>Перечень тарифов</vt:lpstr>
      <vt:lpstr>Форма 1.0.1 | Т-ТЭ | &gt;=25МВт</vt:lpstr>
      <vt:lpstr>Форма 4.10.2 | Т-ТЭ | &gt;=25МВт</vt:lpstr>
      <vt:lpstr>Форма 1.0.1 | Т-ТЭ | потр</vt:lpstr>
      <vt:lpstr>Форма 4.10.2 | Т-ТЭ | потр</vt:lpstr>
      <vt:lpstr>Форма 1.0.1 | Т-ТН</vt:lpstr>
      <vt:lpstr>Форма 4.10.3 | Т-ТН</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add_CS_List05_10</vt:lpstr>
      <vt:lpstr>add_CS_List05_2</vt:lpstr>
      <vt:lpstr>add_CS_List05_3</vt:lpstr>
      <vt:lpstr>add_CS_List05_3_i</vt:lpstr>
      <vt:lpstr>add_CS_List05_6</vt:lpstr>
      <vt:lpstr>add_CS_List05_7</vt:lpstr>
      <vt:lpstr>add_CS_List05_8</vt:lpstr>
      <vt:lpstr>add_CS_List05_9</vt:lpstr>
      <vt:lpstr>add_CT_10</vt:lpstr>
      <vt:lpstr>add_CT_2</vt:lpstr>
      <vt:lpstr>add_CT_3</vt:lpstr>
      <vt:lpstr>add_CT_3_i</vt:lpstr>
      <vt:lpstr>add_CT_6</vt:lpstr>
      <vt:lpstr>add_CT_7</vt:lpstr>
      <vt:lpstr>add_CT_8</vt:lpstr>
      <vt:lpstr>add_CT_9</vt:lpstr>
      <vt:lpstr>add_MO_10</vt:lpstr>
      <vt:lpstr>add_MO_2</vt:lpstr>
      <vt:lpstr>add_MO_3</vt:lpstr>
      <vt:lpstr>add_MO_3_i</vt:lpstr>
      <vt:lpstr>add_MO_6</vt:lpstr>
      <vt:lpstr>add_MO_7</vt:lpstr>
      <vt:lpstr>add_MO_8</vt:lpstr>
      <vt:lpstr>add_MO_9</vt:lpstr>
      <vt:lpstr>add_MO_List05_10</vt:lpstr>
      <vt:lpstr>add_MO_List05_2</vt:lpstr>
      <vt:lpstr>add_MO_List05_3</vt:lpstr>
      <vt:lpstr>add_MO_List05_3_i</vt:lpstr>
      <vt:lpstr>add_MO_List05_6</vt:lpstr>
      <vt:lpstr>add_MO_List05_7</vt:lpstr>
      <vt:lpstr>add_MO_List05_8</vt:lpstr>
      <vt:lpstr>add_MO_List05_9</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add_Rate_10</vt:lpstr>
      <vt:lpstr>add_Rate_2</vt:lpstr>
      <vt:lpstr>add_Rate_3</vt:lpstr>
      <vt:lpstr>add_Rate_3_i</vt:lpstr>
      <vt:lpstr>add_Rate_6</vt:lpstr>
      <vt:lpstr>add_Rate_7</vt:lpstr>
      <vt:lpstr>add_Rate_8</vt:lpstr>
      <vt:lpstr>add_Rate_9</vt:lpstr>
      <vt:lpstr>add_Scheme_6</vt:lpstr>
      <vt:lpstr>add_TER_List05_10</vt:lpstr>
      <vt:lpstr>add_TER_List05_2</vt:lpstr>
      <vt:lpstr>add_TER_List05_3</vt:lpstr>
      <vt:lpstr>add_TER_List05_3_i</vt:lpstr>
      <vt:lpstr>add_TER_List05_6</vt:lpstr>
      <vt:lpstr>add_TER_List05_7</vt:lpstr>
      <vt:lpstr>add_TER_List05_8</vt:lpstr>
      <vt:lpstr>add_TER_List05_9</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Агаркова А. В.</cp:lastModifiedBy>
  <cp:lastPrinted>2013-08-29T08:11:20Z</cp:lastPrinted>
  <dcterms:created xsi:type="dcterms:W3CDTF">2004-05-21T07:18:45Z</dcterms:created>
  <dcterms:modified xsi:type="dcterms:W3CDTF">2021-02-26T11:35:47Z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