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Z:\RASKRYTIE INFORMATSII для РСТ\РАСКРЫТИЕ ТЕПЛО\ОБЩАЯ ИНФОРМАЦИЯ\2020\для сайта\"/>
    </mc:Choice>
  </mc:AlternateContent>
  <bookViews>
    <workbookView xWindow="-75" yWindow="4095" windowWidth="15225" windowHeight="2550" tabRatio="737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4.1.1" sheetId="534" r:id="rId4"/>
    <sheet name="Форма 4.1.2" sheetId="532" r:id="rId5"/>
    <sheet name="Форма 4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state="veryHidden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4.1.2'!$G$9</definedName>
    <definedName name="_ppL12">'Форма 4.1.2'!$R$9</definedName>
    <definedName name="_ppL2">'Форма 4.1.2'!$I$9</definedName>
    <definedName name="_ppL3">'Форма 4.1.2'!$Q$9</definedName>
    <definedName name="_xlnm._FilterDatabase" localSheetId="10" hidden="1">Проверка!$B$4:$D$4</definedName>
    <definedName name="add_CS_List05_1">'Форма 1.0.1'!$J$17</definedName>
    <definedName name="add_List01_1">modList04!$20:$20</definedName>
    <definedName name="add_sys">'Форма 4.1.2'!$E$12</definedName>
    <definedName name="add_ved">'Форма 4.1.2'!$F$12</definedName>
    <definedName name="anscount" hidden="1">1</definedName>
    <definedName name="CHECK_LINK_RANGE_1">"Калькуляция!$I$11:$I$132"</definedName>
    <definedName name="checkCell_1">'Форма 4.1.3'!$D$9:$K$13</definedName>
    <definedName name="checkCell_2">'Форма 4.1.2'!$D$10:$Q$12</definedName>
    <definedName name="checkCell_4">'Форма 4.1.1'!$F$12:$F$48</definedName>
    <definedName name="checkCell_List07">'Сведения об изменении'!$D$11:$E$13</definedName>
    <definedName name="checkCells_List05_1">'Форма 1.0.1'!$I$7:$L$17</definedName>
    <definedName name="chkGetUpdatesValue">Инструкция!$AA$105</definedName>
    <definedName name="chkNoUpdatesValue">Инструкция!$AA$107</definedName>
    <definedName name="clear_range">'Форма 4.1.1'!$F$12,'Форма 4.1.1'!$F$16:$F$24,'Форма 4.1.1'!$F$37:$F$49</definedName>
    <definedName name="code">Инструкция!$B$2</definedName>
    <definedName name="data_org">'Форма 4.1.1'!$F$16</definedName>
    <definedName name="data_type">TEHSHEET!$Q$2:$Q$3</definedName>
    <definedName name="data_uniTS">'Форма 4.1.1'!$F$20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4.1.1'!$F$42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4_2">et_union_hor!$111:$115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4.1.2'!$E$11</definedName>
    <definedName name="FirstLine">Инструкция!$A$6</definedName>
    <definedName name="flag_publication">Титульный!$F$11:$F$11</definedName>
    <definedName name="flagUsedCS_List02">'Форма 4.1.2'!$Z$10:$Z$12</definedName>
    <definedName name="flagUsedVD_List02">'Форма 4.1.2'!$AA$10:$AA$12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4.1.3'!$J$9:$J$13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REESTR_VED!$B$2:$B$11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org_type">TEHSHEET!$P$2:$P$5</definedName>
    <definedName name="kind_of_publication">TEHSHEET!$G$2:$G$3</definedName>
    <definedName name="kind_of_unit">TEHSHEET!$J$2:$J$3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4.1.1'!$E$6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REESTR_MO!$A$2:$D$464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4.1.3'!$K$9:$K$13</definedName>
    <definedName name="List01_mrid_col">'Форма 4.1.3'!$N:$N</definedName>
    <definedName name="List01_NameCol">'Форма 4.1.3'!$P$1:$R$1</definedName>
    <definedName name="List01_note">'Форма 4.1.3'!$L$9</definedName>
    <definedName name="List02_ActivityCol">'Форма 4.1.2'!$F$10:$F$12</definedName>
    <definedName name="List02_CSCol">'Форма 4.1.2'!$E$10:$E$12</definedName>
    <definedName name="List02_EM">'Форма 4.1.2'!$J$10:$J$12</definedName>
    <definedName name="List02_note">'Форма 4.1.2'!$R$10:$R$12</definedName>
    <definedName name="List02_sysid_col">'Форма 4.1.2'!$T:$T</definedName>
    <definedName name="List02_VDCol">'Форма 4.1.2'!$F$10:$F$12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4.1.1'!$G$10:$G$48</definedName>
    <definedName name="List04_uniTS_block">'Форма 4.1.1'!$F$18:$F$23</definedName>
    <definedName name="List04_uniTS_blockColor">'Форма 4.1.1'!$F$19:$F$22</definedName>
    <definedName name="List05_CS_Copy">'Форма 1.0.1'!$N$7:$N$17</definedName>
    <definedName name="List05_FirstRange">'Форма 1.0.1'!$7:$7</definedName>
    <definedName name="List05_flag_point">'Форма 1.0.1'!$S$7:$S$17</definedName>
    <definedName name="List05_HelpColumns">'Форма 1.0.1'!$N:$S</definedName>
    <definedName name="List05_MO_Copy">'Форма 1.0.1'!$Q$7:$Q$17</definedName>
    <definedName name="List05_MR_Copy">'Форма 1.0.1'!$P$7:$P$17</definedName>
    <definedName name="List05_note">'Форма 1.0.1'!$L$7:$L$17</definedName>
    <definedName name="List05_OKTMO_Copy">'Форма 1.0.1'!$R$7:$R$17</definedName>
    <definedName name="List05_VD_Copy">'Форма 1.0.1'!$O$7:$O$17</definedName>
    <definedName name="logical">TEHSHEET!$D$2:$D$3</definedName>
    <definedName name="mail">Титульный!$F$46</definedName>
    <definedName name="mail_legal">Титульный!$F$45</definedName>
    <definedName name="mail_post">'Форма 4.1.1'!$F$36</definedName>
    <definedName name="mo_List01">'Форма 4.1.3'!$H$9:$H$13</definedName>
    <definedName name="MONTH">TEHSHEET!$E$2:$E$13</definedName>
    <definedName name="MR_23">'Форма 4.1.2'!$12:$12</definedName>
    <definedName name="mr_id">TEHSHEET!$L$2</definedName>
    <definedName name="mr_list">MR_LIST!$A$1</definedName>
    <definedName name="mr_List01">'Форма 4.1.3'!$E$9:$E$13</definedName>
    <definedName name="nalog">Титульный!$F$41</definedName>
    <definedName name="ogrn">'Форма 4.1.1'!$F$15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4.1.1'!$F$32</definedName>
    <definedName name="org_full">'Форма 4.1.1'!$F$12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Комментарии!$C$11:$C$12</definedName>
    <definedName name="pDel_List01_1">'Форма 4.1.3'!$C$9:$C$13</definedName>
    <definedName name="pDel_List01_2">'Форма 4.1.3'!$F$9:$F$13</definedName>
    <definedName name="pDel_List02_3">'Форма 4.1.2'!$C$10:$C$12</definedName>
    <definedName name="pDel_List03">'Форма 1.0.2'!$C$12:$C$13</definedName>
    <definedName name="pDel_List05">'Форма 1.0.1'!$E$7:$H$17</definedName>
    <definedName name="pDel_List07">'Сведения об изменении'!$C$11:$C$13</definedName>
    <definedName name="pIns_Comm">Комментарии!$E$12</definedName>
    <definedName name="pIns_List01_1">'Форма 4.1.3'!$E$13</definedName>
    <definedName name="pIns_List01_start">'Форма 4.1.3'!$E$9</definedName>
    <definedName name="pIns_List03">'Форма 1.0.2'!$E$13</definedName>
    <definedName name="pIns_List04">'Форма 4.1.1'!$E$48</definedName>
    <definedName name="pIns_List04_ETO">'Форма 4.1.1'!$E$23</definedName>
    <definedName name="pIns_List07">'Сведения об изменении'!$E$13</definedName>
    <definedName name="ppL0">'Форма 4.1.2'!$F$9</definedName>
    <definedName name="prd2_q">Титульный!$F$29</definedName>
    <definedName name="prim">'Форма 4.1.1'!$G$12:$G$47</definedName>
    <definedName name="prim_dynamic">'Форма 4.1.1'!$G$44:$G$48</definedName>
    <definedName name="PROT_22">P3_PROT_22,P4_PROT_22,P5_PROT_22</definedName>
    <definedName name="QUARTER">TEHSHEET!$F$2:$F$5</definedName>
    <definedName name="REESTR_ORG_RANGE">REESTR_ORG!$A$2:$J$181</definedName>
    <definedName name="REESTR_VED_RANGE">REESTR_VED!$A$2:$B$11</definedName>
    <definedName name="REGION">TEHSHEET!$A$2:$A$87</definedName>
    <definedName name="region_name">Титульный!$F$7</definedName>
    <definedName name="rejim_row">'Форма 4.1.1'!$F$44:$F$47</definedName>
    <definedName name="rez_rab">'Форма 4.1.1'!$E$53</definedName>
    <definedName name="rez_rab_first">'Форма 4.1.1'!$F$44</definedName>
    <definedName name="rez_rab_list">'Форма 4.1.1'!$F$44:$F$48</definedName>
    <definedName name="ruk_dolz">Титульный!$F$50</definedName>
    <definedName name="ruk_f">'Форма 4.1.1'!$F$33</definedName>
    <definedName name="ruk_fio">Титульный!$F$49</definedName>
    <definedName name="ruk_i">'Форма 4.1.1'!$F$34</definedName>
    <definedName name="ruk_o">'Форма 4.1.1'!$F$35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4.1.1'!$F$38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type_org">Титульный!$F$39</definedName>
    <definedName name="unit">Титульный!$F$26</definedName>
    <definedName name="UpdStatus">Инструкция!$AA$1</definedName>
    <definedName name="url">'Форма 4.1.1'!$F$41</definedName>
    <definedName name="ved_col">'Форма 4.1.2'!$F:$F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62913"/>
</workbook>
</file>

<file path=xl/calcChain.xml><?xml version="1.0" encoding="utf-8"?>
<calcChain xmlns="http://schemas.openxmlformats.org/spreadsheetml/2006/main">
  <c r="H11" i="532" l="1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A38" i="549"/>
  <c r="A39" i="549"/>
  <c r="A40" i="549"/>
  <c r="A41" i="549"/>
  <c r="A42" i="549"/>
  <c r="A43" i="549"/>
  <c r="A24" i="549" l="1"/>
  <c r="O9" i="546" l="1"/>
  <c r="P12" i="546"/>
  <c r="K11" i="546"/>
  <c r="K8" i="546"/>
  <c r="N8" i="546" s="1"/>
  <c r="I8" i="546"/>
  <c r="I12" i="546"/>
  <c r="I10" i="546"/>
  <c r="I9" i="546"/>
  <c r="I11" i="546"/>
  <c r="I13" i="546"/>
  <c r="R11" i="497" l="1"/>
  <c r="Q11" i="497"/>
  <c r="K85" i="471"/>
  <c r="P11" i="497"/>
  <c r="B2" i="525"/>
  <c r="B3" i="525"/>
  <c r="S11" i="497" l="1"/>
  <c r="D115" i="471"/>
  <c r="D114" i="471"/>
  <c r="D113" i="471"/>
  <c r="D112" i="471"/>
  <c r="D111" i="471"/>
  <c r="D22" i="534"/>
  <c r="D21" i="534"/>
  <c r="D20" i="534"/>
  <c r="D19" i="534"/>
  <c r="D18" i="534"/>
  <c r="AA65" i="471" l="1"/>
  <c r="Z65" i="471"/>
  <c r="K7" i="546" l="1"/>
  <c r="I85" i="471"/>
  <c r="I86" i="471"/>
  <c r="I90" i="471"/>
  <c r="I88" i="471"/>
  <c r="I87" i="471"/>
  <c r="I89" i="471"/>
  <c r="R9" i="471" l="1"/>
  <c r="C101" i="471" l="1"/>
  <c r="AA11" i="532" l="1"/>
  <c r="Q90" i="471"/>
  <c r="P89" i="471"/>
  <c r="K88" i="471"/>
  <c r="O86" i="471"/>
  <c r="N85" i="471"/>
  <c r="C105" i="471"/>
  <c r="R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Z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 shape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<sst xmlns="http://schemas.openxmlformats.org/spreadsheetml/2006/main" count="3927" uniqueCount="2164">
  <si>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</si>
  <si>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</si>
  <si>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</si>
  <si>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</si>
  <si>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</si>
  <si>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</si>
  <si>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</si>
  <si>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</si>
  <si>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</si>
  <si>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</si>
  <si>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</si>
  <si>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</si>
  <si>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</si>
  <si>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</si>
  <si>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</si>
  <si>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</si>
  <si>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</si>
  <si>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</si>
  <si>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</si>
  <si>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</si>
  <si>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</si>
  <si>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</si>
  <si>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</si>
  <si>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</si>
  <si>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</si>
  <si>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</si>
  <si>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</si>
  <si>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</si>
  <si>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</si>
  <si>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</si>
  <si>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</si>
  <si>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</si>
  <si>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</si>
  <si>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</si>
  <si>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</si>
  <si>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</si>
  <si>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</si>
  <si>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</si>
  <si>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</si>
  <si>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</si>
  <si>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</si>
  <si>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</si>
  <si>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</si>
  <si>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</si>
  <si>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</si>
  <si>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</si>
  <si>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</si>
  <si>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</si>
  <si>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</si>
  <si>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</si>
  <si>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</si>
  <si>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</si>
  <si>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</si>
  <si>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</si>
  <si>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</si>
  <si>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</si>
  <si>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</si>
  <si>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</si>
  <si>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</si>
  <si>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</si>
  <si>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</si>
  <si>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</si>
  <si>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</si>
  <si>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</si>
  <si>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</si>
  <si>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</si>
  <si>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</si>
  <si>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</si>
  <si>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</si>
  <si>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</si>
  <si>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</si>
  <si>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</si>
  <si>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</si>
  <si>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</si>
  <si>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</si>
  <si>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</si>
  <si>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</si>
  <si>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</si>
  <si>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</si>
  <si>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</si>
  <si>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</si>
  <si>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</si>
  <si>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</si>
  <si>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</si>
  <si>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</si>
  <si>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</si>
  <si>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</si>
  <si>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</si>
  <si>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</si>
  <si>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</si>
  <si>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</si>
  <si>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</si>
  <si>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</si>
  <si>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</si>
  <si>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</si>
  <si>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</si>
  <si>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</si>
  <si>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</si>
  <si>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</si>
  <si>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</si>
  <si>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</si>
  <si>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</si>
  <si>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</si>
  <si>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</si>
  <si>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</si>
  <si>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</si>
  <si>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</si>
  <si>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</si>
  <si>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</si>
  <si>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</si>
  <si>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</si>
  <si>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</si>
  <si>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</si>
  <si>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</si>
  <si>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</si>
  <si>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</si>
  <si>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</si>
  <si>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</si>
  <si>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</si>
  <si>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</si>
  <si>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</si>
  <si>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</si>
  <si>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</si>
  <si>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</si>
  <si>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</si>
  <si>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</si>
  <si>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</si>
  <si>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</si>
  <si>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</si>
  <si>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</si>
  <si>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</si>
  <si>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</si>
  <si>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</si>
  <si>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</si>
  <si>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</si>
  <si>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</si>
  <si>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</si>
  <si>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</si>
  <si>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</si>
  <si>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</si>
  <si>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</si>
  <si>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</si>
  <si>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</si>
  <si>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</si>
  <si>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</si>
  <si>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</si>
  <si>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</si>
  <si>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</si>
  <si>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</si>
  <si>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</si>
  <si>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</si>
  <si>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</si>
  <si>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</si>
  <si>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</si>
  <si>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</si>
  <si>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</si>
  <si>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</si>
  <si>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</si>
  <si>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</si>
  <si>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</si>
  <si>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</si>
  <si>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</si>
  <si>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</si>
  <si>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</si>
  <si>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</si>
  <si>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</si>
  <si>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</si>
  <si>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</si>
  <si>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</si>
  <si>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</si>
  <si>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</si>
  <si>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</si>
  <si>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</si>
  <si>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</si>
  <si>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</si>
  <si>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</si>
  <si>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</si>
  <si>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</si>
  <si>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</si>
  <si>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</si>
  <si>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</si>
  <si>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</si>
  <si>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</si>
  <si>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</si>
  <si>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</si>
  <si>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</si>
  <si>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</si>
  <si>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</si>
  <si>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</si>
  <si>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</si>
  <si>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</si>
  <si>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</si>
  <si>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</si>
  <si>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</si>
  <si>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</si>
  <si>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</si>
  <si>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</si>
  <si>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</si>
  <si>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</si>
  <si>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</si>
  <si>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</si>
  <si>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</si>
  <si>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</si>
  <si>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</si>
  <si>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</si>
  <si>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</si>
  <si>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</si>
  <si>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</si>
  <si>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</si>
  <si>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</si>
  <si>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</si>
  <si>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</si>
  <si>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</si>
  <si>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</si>
  <si>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</si>
  <si>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</si>
  <si>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</si>
  <si>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</si>
  <si>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</si>
  <si>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</si>
  <si>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</si>
  <si>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</si>
  <si>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</si>
  <si>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</si>
  <si>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</si>
  <si>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</si>
  <si>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</si>
  <si>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</si>
  <si>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</si>
  <si>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</si>
  <si>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</si>
  <si>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</si>
  <si>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</si>
  <si>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</si>
  <si>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</si>
  <si>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</si>
  <si>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</si>
  <si>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</si>
  <si>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</si>
  <si>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</si>
  <si>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</si>
  <si>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</si>
  <si>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</si>
  <si>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</si>
  <si>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</si>
  <si>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</si>
  <si>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</si>
  <si>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</si>
  <si>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</si>
  <si>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</si>
  <si>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</si>
  <si>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</si>
  <si>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</si>
  <si>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</si>
  <si>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</si>
  <si>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</si>
  <si>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</si>
  <si>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</si>
  <si>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</si>
  <si>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</si>
  <si>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</si>
  <si>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</si>
  <si>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</si>
  <si>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</si>
  <si>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</si>
  <si>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</si>
  <si>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</si>
  <si>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</si>
  <si>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</si>
  <si>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</si>
  <si>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</si>
  <si>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</si>
  <si>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</si>
  <si>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</si>
  <si>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</si>
  <si>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</si>
  <si>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</si>
  <si>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</si>
  <si>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</si>
  <si>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</si>
  <si>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</si>
  <si>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</si>
  <si>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</si>
  <si>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</si>
  <si>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</si>
  <si>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</si>
  <si>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</si>
  <si>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</si>
  <si>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</si>
  <si>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</si>
  <si>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</si>
  <si>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</si>
  <si>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</si>
  <si>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</si>
  <si>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</si>
  <si>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</si>
  <si>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</si>
  <si>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</si>
  <si>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</si>
  <si>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</si>
  <si>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</si>
  <si>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</si>
  <si>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</si>
  <si>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</si>
  <si>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</si>
  <si>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</si>
  <si>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</si>
  <si>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</si>
  <si>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</si>
  <si>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</si>
  <si>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</si>
  <si>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</si>
  <si>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</si>
  <si>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</si>
  <si>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</si>
  <si>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</si>
  <si>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</si>
  <si>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</si>
  <si>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</si>
  <si>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</si>
  <si>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</si>
  <si>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</si>
  <si>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</si>
  <si>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</si>
  <si>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</si>
  <si>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</si>
  <si>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</si>
  <si>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</si>
  <si>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</si>
  <si>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</si>
  <si>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</si>
  <si>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</si>
  <si>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</si>
  <si>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</si>
  <si>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</si>
  <si>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</si>
  <si>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</si>
  <si>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</si>
  <si>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</si>
  <si>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</si>
  <si>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</si>
  <si>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</si>
  <si>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</si>
  <si>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</si>
  <si>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</si>
  <si>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</si>
  <si>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</si>
  <si>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</si>
  <si>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</si>
  <si>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</si>
  <si>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</si>
  <si>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</si>
  <si>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</si>
  <si>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</si>
  <si>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</si>
  <si>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</si>
  <si>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</si>
  <si>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</si>
  <si>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</si>
  <si>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</si>
  <si>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</si>
  <si>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</si>
  <si>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</si>
  <si>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</si>
  <si>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</si>
  <si>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</si>
  <si>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</si>
  <si>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</si>
  <si>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</si>
  <si>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</si>
  <si>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</si>
  <si>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</si>
  <si>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</si>
  <si>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</si>
  <si>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</si>
  <si>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</si>
  <si>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</si>
  <si>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</si>
  <si>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</si>
  <si>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</si>
  <si>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</si>
  <si>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</si>
  <si>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</si>
  <si>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</si>
  <si>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</si>
  <si>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</si>
  <si>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</si>
  <si>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</si>
  <si>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</si>
  <si>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</si>
  <si>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</si>
  <si>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</si>
  <si>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</si>
  <si>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</si>
  <si>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</si>
  <si>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</si>
  <si>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</si>
  <si>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</si>
  <si>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</si>
  <si>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</si>
  <si>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</si>
  <si>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</si>
  <si>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</si>
  <si>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</si>
  <si>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</si>
  <si>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</si>
  <si>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</si>
  <si>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</si>
  <si>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</si>
  <si>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</si>
  <si>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</si>
  <si>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</si>
  <si>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</si>
  <si>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</si>
  <si>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</si>
  <si>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</si>
  <si>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</si>
  <si>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</si>
  <si>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</si>
  <si>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</si>
  <si>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</si>
  <si>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</si>
  <si>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</si>
  <si>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</si>
  <si>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</si>
  <si>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</si>
  <si>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</si>
  <si>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</si>
  <si>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</si>
  <si>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</si>
  <si>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</si>
  <si>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</si>
  <si>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</si>
  <si>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</si>
  <si>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</si>
  <si>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</si>
  <si>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</si>
  <si>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</si>
  <si>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</si>
  <si>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</si>
  <si>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</si>
  <si>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</si>
  <si>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</si>
  <si>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</si>
  <si>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</si>
  <si>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</si>
  <si>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</si>
  <si>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</si>
  <si>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</si>
  <si>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</si>
  <si>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</si>
  <si>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</si>
  <si>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</si>
  <si>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</si>
  <si>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</si>
  <si>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</si>
  <si>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</si>
  <si>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</si>
  <si>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</si>
  <si>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</si>
  <si>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</si>
  <si>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</si>
  <si>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</si>
  <si>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</si>
  <si>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</si>
  <si>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</si>
  <si>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</si>
  <si>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</si>
  <si>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</si>
  <si>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</si>
  <si>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</si>
  <si>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</si>
  <si>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</si>
  <si>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</si>
  <si>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</si>
  <si>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</si>
  <si>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</si>
  <si>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</si>
  <si>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</si>
  <si>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</si>
  <si>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</si>
  <si>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</si>
  <si>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</si>
  <si>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</si>
  <si>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</si>
  <si>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</si>
  <si>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</si>
  <si>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</si>
  <si>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</si>
  <si>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</si>
  <si>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</si>
  <si>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</si>
  <si>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</si>
  <si>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</si>
  <si>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</si>
  <si>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</si>
  <si>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</si>
  <si>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</si>
  <si>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</si>
  <si>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</si>
  <si>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</si>
  <si>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</si>
  <si>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</si>
  <si>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</si>
  <si>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</si>
  <si>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</si>
  <si>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</si>
  <si>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</si>
  <si>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</si>
  <si>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</si>
  <si>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</si>
  <si>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</si>
  <si>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</si>
  <si>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</si>
  <si>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</si>
  <si>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</si>
  <si>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</si>
  <si>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</si>
  <si>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</si>
  <si>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</si>
  <si>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</si>
  <si>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</si>
  <si>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</si>
  <si>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</si>
  <si>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</si>
  <si>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</si>
  <si>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</si>
  <si>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</si>
  <si>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</si>
  <si>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</si>
  <si>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</si>
  <si>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</si>
  <si>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</si>
  <si>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</si>
  <si>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</si>
  <si>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</si>
  <si>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</si>
  <si>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</si>
  <si>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(ТС)</t>
  </si>
  <si>
    <t>Форма 4.1.1</t>
  </si>
  <si>
    <t>Форма 4.1.2</t>
  </si>
  <si>
    <t>Форма 4.1.3</t>
  </si>
  <si>
    <t>Общая информация об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</si>
  <si>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организация, а также единая теплоснабжающая организация, теплоснабжающая организация и теплосетевая организация в ценовых зонах теплоснабжения осуществляют несколько видов деятельности в сфере теплоснабжения, информация о которых подлежит раскрытию в соответствии со Стандартами раскрытия информации теплоснабжающими организациями, теплосетевыми организациями и органами регулирования, утвержденными постановлением Правительства Российской Федерации от 05.07.2013 № 570 «О стандартах раскрытия информации теплоснабжающими организациями, теплосетевыми организациями и органами регулирования» (Собрание законодательства Российской Федерации, 2013, № 28, ст. 3835; 2016, № 36, ст. 5421; 2017, № 37, ст. 5521; 2018, № 15 (Часть V), ст. 2156; № 30, ст. 4726), информация по каждому виду деятельности раскрывается отдельно.
В случае если регулируемыми организациями, а также едиными теплоснабжающими организациями, теплоснабжающими организациями и теплосетевыми организациями в ценовых зонах теплоснабжения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
</t>
    </r>
  </si>
  <si>
    <t>сведения о присвоении статуса единой теплоснабжающей организации</t>
  </si>
  <si>
    <t>наименование органа, присвоившего статус единой теплоснабжающей организации</t>
  </si>
  <si>
    <t>дата присвоения</t>
  </si>
  <si>
    <t>Дата присвоения статуса единой теплоснабжающей организации указывается в виде «ДД.ММ.ГГГГ».</t>
  </si>
  <si>
    <t>номер решения</t>
  </si>
  <si>
    <t>границы зоны (зон) деятельности</t>
  </si>
  <si>
    <t>Указывается описание зоны (зон) деятельности единой теплоснабжающей организации.</t>
  </si>
  <si>
    <t>Форма 4.1.2 Общая информация об объектах теплоснабжения организации</t>
  </si>
  <si>
    <r>
      <t>Форма 4.1.1 Общая информация об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</si>
  <si>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системы теплоснабжения</t>
  </si>
  <si>
    <t>Протяженность магистральных сетей (в однотрубном исчислении), км.</t>
  </si>
  <si>
    <t>Протяженность разводящих сетей (в однотрубном исчислении), км.</t>
  </si>
  <si>
    <t>Количество теплоэлектростанций, шт.</t>
  </si>
  <si>
    <t>Теплоэлектростанции</t>
  </si>
  <si>
    <t>Установленная электрическая мощность</t>
  </si>
  <si>
    <t>Единицы изменения</t>
  </si>
  <si>
    <t>Установленная тепловая мощность, Гкал/ч</t>
  </si>
  <si>
    <t>Тепловые станции</t>
  </si>
  <si>
    <t>Котельные</t>
  </si>
  <si>
    <t>Количество котельных, шт.</t>
  </si>
  <si>
    <t>Количество центральных тепловых пунктов, шт.</t>
  </si>
  <si>
    <t>кВт*ч</t>
  </si>
  <si>
    <t>Единица измерения
/kind_of_unit/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</si>
  <si>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теплоснабжения.</t>
    </r>
  </si>
  <si>
    <r>
      <t>Форма 4.1.3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</si>
  <si>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Тип теплоснабжающей организации</t>
  </si>
  <si>
    <t>Регулируемая организация</t>
  </si>
  <si>
    <t>Единая теплоснабжающая организация</t>
  </si>
  <si>
    <t>Теплоснабжающая организация в ценовой зоне теплоснабжения</t>
  </si>
  <si>
    <t>Теплосетевая организация в ценовой зоне теплоснабжения</t>
  </si>
  <si>
    <r>
      <rPr>
        <b/>
        <sz val="9"/>
        <rFont val="Tahoma"/>
        <family val="2"/>
        <charset val="204"/>
      </rPr>
      <t>Тип организации</t>
    </r>
    <r>
      <rPr>
        <sz val="9"/>
        <rFont val="Tahoma"/>
        <family val="2"/>
        <charset val="204"/>
      </rPr>
      <t xml:space="preserve">
kind_of_org_type</t>
    </r>
  </si>
  <si>
    <t>изменения в раскрытой ранее информации</t>
  </si>
  <si>
    <t>Информация в строках 2.7.x.1 – 2.7.x.4 указывается только едиными теплоснабжающими организациями.</t>
  </si>
  <si>
    <t>Дифференциация информации по централизованным системам теплоснабжения</t>
  </si>
  <si>
    <t>Количество тепловых станций, шт.</t>
  </si>
  <si>
    <t>Проверка доступных обновлений...</t>
  </si>
  <si>
    <t>Доступно обновление до версии 1.1.1</t>
  </si>
  <si>
    <t>Описание изменений: Версия 1.1
1. Корректировка ограничений значений протяженности сетей на листе 'Форма 4.1.2'</t>
  </si>
  <si>
    <t>Размер файла обновления: 283648 байт</t>
  </si>
  <si>
    <t>Подготовка к обновлению...</t>
  </si>
  <si>
    <t>Сохранение файла резервной копии: Z:\RASKRYTIE INFORMATSII для РСТ\РАСКРЫТИЕ ТЕПЛО\1.BKP.xlsb</t>
  </si>
  <si>
    <t>Резервная копия создана: Z:\RASKRYTIE INFORMATSII для РСТ\РАСКРЫТИЕ ТЕПЛО\1.BKP.xlsb</t>
  </si>
  <si>
    <t>Создание книги для установки обновлений...</t>
  </si>
  <si>
    <t>Файл обновления загружен: Z:\RASKRYTIE INFORMATSII для РСТ\РАСКРЫТИЕ ТЕПЛО\UPDATE.FAS.JKH.OPEN.INFO.ORG.WARM.TO.1.1.1.33.xls</t>
  </si>
  <si>
    <t>Значения протяженности сетей, показателей в блоках «Теплоэлектростанции», «Тепловые станции», «Котельные» (за исключением колонки «Единицы измерения»), количества центральных тепловых пунктов указываются в виде неотрицательных чисел.
В случае отсутствия тепловых сетей, теплоэлектростанций, тепловых станций, котельных, центральных тепловых пунктов в соответствующей колонке указывается значение 0.
В колонке «Единицы изменения» в блоке «Теплоэлектростанции» выбирается одно из значений: кВт*ч или МВт.
В случае оказания услуг в нескольких системах теплоснабжения информация по каждой из них указывается в отдельной строке.</t>
  </si>
  <si>
    <t>Обновление завершилось удачно! Шаблон FAS.JKH.OPEN.INFO.ORG.WARM(v1.1).xlsb сохранен под именем 'FAS.JKH.OPEN.INFO.ORG.WARM(v1.1.1).xlsb'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</si>
  <si>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</si>
  <si>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</si>
  <si>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</si>
  <si>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</si>
  <si>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</si>
  <si>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</si>
  <si>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</si>
  <si>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</si>
  <si>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2625</t>
  </si>
  <si>
    <t>28469397</t>
  </si>
  <si>
    <t>АО "Авиаприборный ремонтный завод"</t>
  </si>
  <si>
    <t>6141032373</t>
  </si>
  <si>
    <t>614101001</t>
  </si>
  <si>
    <t>26445320</t>
  </si>
  <si>
    <t>АО "Азовский оптико-механический завод"</t>
  </si>
  <si>
    <t>6140022069</t>
  </si>
  <si>
    <t>614001001</t>
  </si>
  <si>
    <t>26444834</t>
  </si>
  <si>
    <t>АО "Алюминий Металлург Рус"</t>
  </si>
  <si>
    <t>7709534220</t>
  </si>
  <si>
    <t>614201001</t>
  </si>
  <si>
    <t>28796046</t>
  </si>
  <si>
    <t>АО "ГТ Энерго"</t>
  </si>
  <si>
    <t>7703806647</t>
  </si>
  <si>
    <t>772801001</t>
  </si>
  <si>
    <t>26560525</t>
  </si>
  <si>
    <t>АО "ГУ ЖКХ"</t>
  </si>
  <si>
    <t>5116000922</t>
  </si>
  <si>
    <t>511601001</t>
  </si>
  <si>
    <t>13-05-2009 00:00:00</t>
  </si>
  <si>
    <t>30872564</t>
  </si>
  <si>
    <t>АО "Главное управление обустройства войск"</t>
  </si>
  <si>
    <t>7703702341</t>
  </si>
  <si>
    <t>770401001</t>
  </si>
  <si>
    <t>23-01-2017 00:00:00</t>
  </si>
  <si>
    <t>26457273</t>
  </si>
  <si>
    <t>АО "Донэнерго"</t>
  </si>
  <si>
    <t>6163089292</t>
  </si>
  <si>
    <t>614143001</t>
  </si>
  <si>
    <t>26640837</t>
  </si>
  <si>
    <t>АО "Желдорреммаш" - филиал Ростовский ЭРЗ</t>
  </si>
  <si>
    <t>7715729877</t>
  </si>
  <si>
    <t>616243001</t>
  </si>
  <si>
    <t>26518197</t>
  </si>
  <si>
    <t>АО "Краснодартеплосеть"</t>
  </si>
  <si>
    <t>2312122495</t>
  </si>
  <si>
    <t>230801001</t>
  </si>
  <si>
    <t>31062216</t>
  </si>
  <si>
    <t>АО "Ростоваэроинвест"</t>
  </si>
  <si>
    <t>6163123680</t>
  </si>
  <si>
    <t>616601001</t>
  </si>
  <si>
    <t>01-01-2018 00:00:00</t>
  </si>
  <si>
    <t>26382583</t>
  </si>
  <si>
    <t>АО "Сервис-ЖКХ"</t>
  </si>
  <si>
    <t>6126101985</t>
  </si>
  <si>
    <t>612601001</t>
  </si>
  <si>
    <t>26457311</t>
  </si>
  <si>
    <t>АО "Теплокоммунэнерго"</t>
  </si>
  <si>
    <t>6165199445</t>
  </si>
  <si>
    <t>615250001</t>
  </si>
  <si>
    <t>26445828</t>
  </si>
  <si>
    <t>АО "Теплоэнергетическое предприятие тепловых сетей "Теплоэнерго"</t>
  </si>
  <si>
    <t>6154023190</t>
  </si>
  <si>
    <t>615401001</t>
  </si>
  <si>
    <t>26572663</t>
  </si>
  <si>
    <t>АО "ФПК"</t>
  </si>
  <si>
    <t>7708709686</t>
  </si>
  <si>
    <t>997650001</t>
  </si>
  <si>
    <t>03-12-2009 00:00:00</t>
  </si>
  <si>
    <t>31221924</t>
  </si>
  <si>
    <t>Вагонный участок Ростов - структурное подразделение Северо-Кавказского филиала АО "ФПК"</t>
  </si>
  <si>
    <t>616245011</t>
  </si>
  <si>
    <t>26374532</t>
  </si>
  <si>
    <t>Веселовское МУП ЖКХ</t>
  </si>
  <si>
    <t>6106000636</t>
  </si>
  <si>
    <t>610601001</t>
  </si>
  <si>
    <t>26437029</t>
  </si>
  <si>
    <t>ГБОУ СПО РО "Таганрогский авиационный колледж имени В.М. Петлякова"</t>
  </si>
  <si>
    <t>6154029642</t>
  </si>
  <si>
    <t>26445961</t>
  </si>
  <si>
    <t>ГОУ ВПО Южно-Российский государственный технический университет (Новочеркасский политехнический институт)</t>
  </si>
  <si>
    <t>6150010834</t>
  </si>
  <si>
    <t>615001001</t>
  </si>
  <si>
    <t>28459543</t>
  </si>
  <si>
    <t>ДГТУ</t>
  </si>
  <si>
    <t>6165033136</t>
  </si>
  <si>
    <t>616501001</t>
  </si>
  <si>
    <t>26374535</t>
  </si>
  <si>
    <t>ЕМУП "Коммунальник"</t>
  </si>
  <si>
    <t>6109001290</t>
  </si>
  <si>
    <t>610901001</t>
  </si>
  <si>
    <t>28469409</t>
  </si>
  <si>
    <t>ЗАО "Биоветдон"</t>
  </si>
  <si>
    <t>6165024004</t>
  </si>
  <si>
    <t>28091804</t>
  </si>
  <si>
    <t>ЗАО "Комбинат крупнопанельного домостроения"</t>
  </si>
  <si>
    <t>6168000805</t>
  </si>
  <si>
    <t>26445869</t>
  </si>
  <si>
    <t>ЗАО "Корпорация "Глория Джинс"</t>
  </si>
  <si>
    <t>6166034397</t>
  </si>
  <si>
    <t>26436677</t>
  </si>
  <si>
    <t>6152000503</t>
  </si>
  <si>
    <t>26449396</t>
  </si>
  <si>
    <t>ЗАО "Строительное управление - 5"</t>
  </si>
  <si>
    <t>6165006541</t>
  </si>
  <si>
    <t>26449377</t>
  </si>
  <si>
    <t>МБУЗ "ЦРБ Миллеровского района Ростовской области"</t>
  </si>
  <si>
    <t>6149005082</t>
  </si>
  <si>
    <t>614901001</t>
  </si>
  <si>
    <t>26445479</t>
  </si>
  <si>
    <t>МП "Азовводоканал"</t>
  </si>
  <si>
    <t>6140000097</t>
  </si>
  <si>
    <t>26382587</t>
  </si>
  <si>
    <t>МП ЖКХ</t>
  </si>
  <si>
    <t>6132000738</t>
  </si>
  <si>
    <t>613201001</t>
  </si>
  <si>
    <t>26637060</t>
  </si>
  <si>
    <t>МП РСП "Возрождение"</t>
  </si>
  <si>
    <t>6127012801</t>
  </si>
  <si>
    <t>612701001</t>
  </si>
  <si>
    <t>17-06-2010 00:00:00</t>
  </si>
  <si>
    <t>26445760</t>
  </si>
  <si>
    <t>МП г. Новошахтинска "Коммунальные котельные и тепловые сети"</t>
  </si>
  <si>
    <t>6151009775</t>
  </si>
  <si>
    <t>615101001</t>
  </si>
  <si>
    <t>26382573</t>
  </si>
  <si>
    <t>МУП "Багаевское управление жилищно-коммунального хозяйства"</t>
  </si>
  <si>
    <t>6103000116</t>
  </si>
  <si>
    <t>610301001</t>
  </si>
  <si>
    <t>28868766</t>
  </si>
  <si>
    <t>МУП "Вира"</t>
  </si>
  <si>
    <t>6147006732</t>
  </si>
  <si>
    <t>614701001</t>
  </si>
  <si>
    <t>26374528</t>
  </si>
  <si>
    <t>МУП "Водник" Боковского района</t>
  </si>
  <si>
    <t>6104003871</t>
  </si>
  <si>
    <t>610401001</t>
  </si>
  <si>
    <t>31000381</t>
  </si>
  <si>
    <t>МУП "Городское Хозяйство"</t>
  </si>
  <si>
    <t>6154094137</t>
  </si>
  <si>
    <t>18-01-2005 00:00:00</t>
  </si>
  <si>
    <t>26446617</t>
  </si>
  <si>
    <t>МУП "Жилищно-эксплуатационное управление"</t>
  </si>
  <si>
    <t>6154070665</t>
  </si>
  <si>
    <t>26449438</t>
  </si>
  <si>
    <t>МУП "Заветинские теплосети"</t>
  </si>
  <si>
    <t>6110002700</t>
  </si>
  <si>
    <t>611001001</t>
  </si>
  <si>
    <t>26448791</t>
  </si>
  <si>
    <t>МУП "Каменсктеплосеть"</t>
  </si>
  <si>
    <t>6147006316</t>
  </si>
  <si>
    <t>26374579</t>
  </si>
  <si>
    <t>МУП "Коммунальщик" Глубокинского городского поселения</t>
  </si>
  <si>
    <t>6114007459</t>
  </si>
  <si>
    <t>611401001</t>
  </si>
  <si>
    <t>31043414</t>
  </si>
  <si>
    <t>МУП "Комфортная среда" Сальского городского поселения</t>
  </si>
  <si>
    <t>6153005247</t>
  </si>
  <si>
    <t>615301001</t>
  </si>
  <si>
    <t>21-09-2017 00:00:00</t>
  </si>
  <si>
    <t>26444931</t>
  </si>
  <si>
    <t>МУП "Красносулинские городские теплосети"</t>
  </si>
  <si>
    <t>6148557940</t>
  </si>
  <si>
    <t>614801001</t>
  </si>
  <si>
    <t>30959394</t>
  </si>
  <si>
    <t>МУП "Молодежный" Астаховского сельского поселения</t>
  </si>
  <si>
    <t>6114017190</t>
  </si>
  <si>
    <t>12-09-2017 00:00:00</t>
  </si>
  <si>
    <t>31241624</t>
  </si>
  <si>
    <t>МУП "Новочеркасские тепловые сети"</t>
  </si>
  <si>
    <t>6150097377</t>
  </si>
  <si>
    <t>26446567</t>
  </si>
  <si>
    <t>МУП "Таганрогэнерго"</t>
  </si>
  <si>
    <t>6154085894</t>
  </si>
  <si>
    <t>26445059</t>
  </si>
  <si>
    <t>МУП "Тарасовские тепловые сети"</t>
  </si>
  <si>
    <t>6133002600</t>
  </si>
  <si>
    <t>613301001</t>
  </si>
  <si>
    <t>31298334</t>
  </si>
  <si>
    <t>МУП "Тепло МРЗ"</t>
  </si>
  <si>
    <t>6147040571</t>
  </si>
  <si>
    <t>28-03-2019 00:00:00</t>
  </si>
  <si>
    <t>30354166</t>
  </si>
  <si>
    <t>МУП "Тепловые сети"</t>
  </si>
  <si>
    <t>6154097882</t>
  </si>
  <si>
    <t>26457384</t>
  </si>
  <si>
    <t>МУП "Тепловые сети" г. Новочеркасска</t>
  </si>
  <si>
    <t>6150020222</t>
  </si>
  <si>
    <t>31-12-2018 00:00:00</t>
  </si>
  <si>
    <t>31219066</t>
  </si>
  <si>
    <t>МУП "Теплотехник Неклиновского района"</t>
  </si>
  <si>
    <t>6123024348</t>
  </si>
  <si>
    <t>612301001</t>
  </si>
  <si>
    <t>26627408</t>
  </si>
  <si>
    <t>МУП "Теплоэнерго"</t>
  </si>
  <si>
    <t>6139008430</t>
  </si>
  <si>
    <t>613901001</t>
  </si>
  <si>
    <t>30355506</t>
  </si>
  <si>
    <t>МУП "Трамвайно-троллейбусное управление"</t>
  </si>
  <si>
    <t>6154022710</t>
  </si>
  <si>
    <t>26374721</t>
  </si>
  <si>
    <t>МУП "Управление"Водоканал"</t>
  </si>
  <si>
    <t>6154051373</t>
  </si>
  <si>
    <t>30843340</t>
  </si>
  <si>
    <t>МУП АГП "АКСАЙЭНЕРГО"</t>
  </si>
  <si>
    <t>6102066210</t>
  </si>
  <si>
    <t>610201001</t>
  </si>
  <si>
    <t>26374608</t>
  </si>
  <si>
    <t>МУП Большесальского сельского поселения "Коммунальщик"</t>
  </si>
  <si>
    <t>6122010173</t>
  </si>
  <si>
    <t>612201001</t>
  </si>
  <si>
    <t>26374662</t>
  </si>
  <si>
    <t>МУП ВКХ РО Целинского  района</t>
  </si>
  <si>
    <t>6136000070</t>
  </si>
  <si>
    <t>613601001</t>
  </si>
  <si>
    <t>27794430</t>
  </si>
  <si>
    <t>МУП ЖКХ "Красносадовское" Красносадовского сельского поселения</t>
  </si>
  <si>
    <t>6101931536</t>
  </si>
  <si>
    <t>610101001</t>
  </si>
  <si>
    <t>26374620</t>
  </si>
  <si>
    <t>МУП КХ Песчанокопского района</t>
  </si>
  <si>
    <t>6127010900</t>
  </si>
  <si>
    <t>26458650</t>
  </si>
  <si>
    <t>МУП Кагальницкого района "УЮТ"</t>
  </si>
  <si>
    <t>6113016972</t>
  </si>
  <si>
    <t>611301001</t>
  </si>
  <si>
    <t>26446579</t>
  </si>
  <si>
    <t>МУП Константиновского городского поселения "Гарант"</t>
  </si>
  <si>
    <t>6116009324</t>
  </si>
  <si>
    <t>611601001</t>
  </si>
  <si>
    <t>26374564</t>
  </si>
  <si>
    <t>МУП ПЖКХ Зимовниковского района</t>
  </si>
  <si>
    <t>6112000867</t>
  </si>
  <si>
    <t>611201001</t>
  </si>
  <si>
    <t>26452861</t>
  </si>
  <si>
    <t>МУП Пролетарского городского поселения Пролетарского района Ростовской области "Тепловые сети"</t>
  </si>
  <si>
    <t>6128002901</t>
  </si>
  <si>
    <t>612801001</t>
  </si>
  <si>
    <t>26448893</t>
  </si>
  <si>
    <t>МУП г. Азова "Теплоэнерго"</t>
  </si>
  <si>
    <t>6140028670</t>
  </si>
  <si>
    <t>26768157</t>
  </si>
  <si>
    <t>Миллеровский филиал АО "Астон"</t>
  </si>
  <si>
    <t>6162015019</t>
  </si>
  <si>
    <t>614943001</t>
  </si>
  <si>
    <t>27946501</t>
  </si>
  <si>
    <t>НП "ОСАК "СТАЛЬ"</t>
  </si>
  <si>
    <t>6166990071</t>
  </si>
  <si>
    <t>26446002</t>
  </si>
  <si>
    <t>ОАО "31 завод авиационного технологического оборудования"</t>
  </si>
  <si>
    <t>6150052190</t>
  </si>
  <si>
    <t>26645111</t>
  </si>
  <si>
    <t>ОАО "Батайское"</t>
  </si>
  <si>
    <t>6101001530</t>
  </si>
  <si>
    <t>27505966</t>
  </si>
  <si>
    <t>ОАО "Вагонная ремонтная компания -3"</t>
  </si>
  <si>
    <t>7708737500</t>
  </si>
  <si>
    <t>770801001</t>
  </si>
  <si>
    <t>26444992</t>
  </si>
  <si>
    <t>ОАО "Водоканал" Матвеево-Курганского района</t>
  </si>
  <si>
    <t>6119009185</t>
  </si>
  <si>
    <t>611901001</t>
  </si>
  <si>
    <t>26436871</t>
  </si>
  <si>
    <t>ОАО "Донмакаронпром"</t>
  </si>
  <si>
    <t>6152000310</t>
  </si>
  <si>
    <t>616701001</t>
  </si>
  <si>
    <t>26380959</t>
  </si>
  <si>
    <t>ОАО "ЖКХ Волгодонского района"</t>
  </si>
  <si>
    <t>6107008243</t>
  </si>
  <si>
    <t>610701001</t>
  </si>
  <si>
    <t>26446559</t>
  </si>
  <si>
    <t>ОАО "Зерноградские тепловые сети"</t>
  </si>
  <si>
    <t>6111982106</t>
  </si>
  <si>
    <t>611101001</t>
  </si>
  <si>
    <t>26446518</t>
  </si>
  <si>
    <t>ОАО "Издательство Молот"</t>
  </si>
  <si>
    <t>6168002880</t>
  </si>
  <si>
    <t>616801001</t>
  </si>
  <si>
    <t>30420231</t>
  </si>
  <si>
    <t>ОАО "НПП КП "Квант"</t>
  </si>
  <si>
    <t>6152001056</t>
  </si>
  <si>
    <t>26448939</t>
  </si>
  <si>
    <t>ОАО "Новочеркасскгоргаз"</t>
  </si>
  <si>
    <t>6150009405</t>
  </si>
  <si>
    <t>26448888</t>
  </si>
  <si>
    <t>ОАО "Резметкон"</t>
  </si>
  <si>
    <t>6141004383</t>
  </si>
  <si>
    <t>26374688</t>
  </si>
  <si>
    <t>ОАО "Санаторий Вешенский"</t>
  </si>
  <si>
    <t>6139003209</t>
  </si>
  <si>
    <t>26445651</t>
  </si>
  <si>
    <t>ОАО "Таганрогский завод Прибой"</t>
  </si>
  <si>
    <t>6154093944</t>
  </si>
  <si>
    <t>28077113</t>
  </si>
  <si>
    <t>ОАО "Таганрогский котлостроительный завод "Красный котельщик"</t>
  </si>
  <si>
    <t>6154023009</t>
  </si>
  <si>
    <t>26867887</t>
  </si>
  <si>
    <t>ОАО "Черномортранснефть" филиал Тихорецкое РУМН (НПС Родионовская)</t>
  </si>
  <si>
    <t>2315072242</t>
  </si>
  <si>
    <t>613002001</t>
  </si>
  <si>
    <t>27-04-1999 00:00:00</t>
  </si>
  <si>
    <t>26446563</t>
  </si>
  <si>
    <t>6155010796</t>
  </si>
  <si>
    <t>615501001</t>
  </si>
  <si>
    <t>26449160</t>
  </si>
  <si>
    <t>ОАО "Экспериментальная ТЭС"</t>
  </si>
  <si>
    <t>6148012030</t>
  </si>
  <si>
    <t>26445896</t>
  </si>
  <si>
    <t>ОАО "Энергопром - Новочеркасский электродный завод"</t>
  </si>
  <si>
    <t>6150003065</t>
  </si>
  <si>
    <t>26446575</t>
  </si>
  <si>
    <t>ОАО РТП Авторемонтник</t>
  </si>
  <si>
    <t>6153002380</t>
  </si>
  <si>
    <t>26778073</t>
  </si>
  <si>
    <t>ООО "АКДЭНЕРГО"</t>
  </si>
  <si>
    <t>6102026104</t>
  </si>
  <si>
    <t>26586585</t>
  </si>
  <si>
    <t>ООО "Азовский морской порт"</t>
  </si>
  <si>
    <t>6140001622</t>
  </si>
  <si>
    <t>28814140</t>
  </si>
  <si>
    <t>ООО "Азовэнергомаш"</t>
  </si>
  <si>
    <t>6165150231</t>
  </si>
  <si>
    <t>26436852</t>
  </si>
  <si>
    <t>ООО "Ареал"</t>
  </si>
  <si>
    <t>6167081858</t>
  </si>
  <si>
    <t>31351556</t>
  </si>
  <si>
    <t>ООО "ВОЛГОДОНСКАЯ ТЭЦ-1"</t>
  </si>
  <si>
    <t>6143098108</t>
  </si>
  <si>
    <t>614301001</t>
  </si>
  <si>
    <t>28485857</t>
  </si>
  <si>
    <t>ООО "Вавилон-Сервис"</t>
  </si>
  <si>
    <t>6161045243</t>
  </si>
  <si>
    <t>616101001</t>
  </si>
  <si>
    <t>30897159</t>
  </si>
  <si>
    <t>ООО "Волгодонская тепловая генерация"</t>
  </si>
  <si>
    <t>6143088300</t>
  </si>
  <si>
    <t>01-01-2017 00:00:00</t>
  </si>
  <si>
    <t>28422605</t>
  </si>
  <si>
    <t>ООО "Волгодонские тепловые сети"</t>
  </si>
  <si>
    <t>6143081351</t>
  </si>
  <si>
    <t>31-05-2013 00:00:00</t>
  </si>
  <si>
    <t>27946514</t>
  </si>
  <si>
    <t>ООО "Донская тепловая компания"</t>
  </si>
  <si>
    <t>6168056942</t>
  </si>
  <si>
    <t>26380977</t>
  </si>
  <si>
    <t>ООО "Жилищник"</t>
  </si>
  <si>
    <t>6130703051</t>
  </si>
  <si>
    <t>613001001</t>
  </si>
  <si>
    <t>31038140</t>
  </si>
  <si>
    <t>ООО "Издательство"МОЛОТ"</t>
  </si>
  <si>
    <t>6168093510</t>
  </si>
  <si>
    <t>30916594</t>
  </si>
  <si>
    <t>6168014188</t>
  </si>
  <si>
    <t>28943166</t>
  </si>
  <si>
    <t>ООО "КОВЧЕГ"</t>
  </si>
  <si>
    <t>7725821712</t>
  </si>
  <si>
    <t>772501001</t>
  </si>
  <si>
    <t>30842639</t>
  </si>
  <si>
    <t>ООО "КОМФОРТ"</t>
  </si>
  <si>
    <t>6141049585</t>
  </si>
  <si>
    <t>28983457</t>
  </si>
  <si>
    <t>ООО "Каменский машиностроительный завод"</t>
  </si>
  <si>
    <t>6147038445</t>
  </si>
  <si>
    <t>01-01-2019 00:00:00</t>
  </si>
  <si>
    <t>30370942</t>
  </si>
  <si>
    <t>ООО "ЛЕГИОН ГРУПП"</t>
  </si>
  <si>
    <t>6165558503</t>
  </si>
  <si>
    <t>26525135</t>
  </si>
  <si>
    <t>ООО "ЛУКОЙЛ-Ростовэнерго"</t>
  </si>
  <si>
    <t>6164288981</t>
  </si>
  <si>
    <t>26764871</t>
  </si>
  <si>
    <t>ООО "ЛУКОЙЛ-Экоэнерго"</t>
  </si>
  <si>
    <t>3015087458</t>
  </si>
  <si>
    <t>26382582</t>
  </si>
  <si>
    <t>ООО "МП "Коммунсервис"</t>
  </si>
  <si>
    <t>6122009675</t>
  </si>
  <si>
    <t>26446530</t>
  </si>
  <si>
    <t>ООО "Межмуниципальный Неклиновский водопровод"</t>
  </si>
  <si>
    <t>6123015978</t>
  </si>
  <si>
    <t>28821617</t>
  </si>
  <si>
    <t>ООО "Нефто-Юг"</t>
  </si>
  <si>
    <t>6165001166</t>
  </si>
  <si>
    <t>26374611</t>
  </si>
  <si>
    <t>ООО "Обливское МТП"</t>
  </si>
  <si>
    <t>6124003816</t>
  </si>
  <si>
    <t>612401001</t>
  </si>
  <si>
    <t>26636891</t>
  </si>
  <si>
    <t>ООО "Орион"</t>
  </si>
  <si>
    <t>6148559391</t>
  </si>
  <si>
    <t>28503896</t>
  </si>
  <si>
    <t>ООО "Приазовский ТеплоЦентр"</t>
  </si>
  <si>
    <t>6154129333</t>
  </si>
  <si>
    <t>26438194</t>
  </si>
  <si>
    <t>ООО "Производственная компания "Новочеркасский электровозостроительный завод"</t>
  </si>
  <si>
    <t>6150040250</t>
  </si>
  <si>
    <t>997450001</t>
  </si>
  <si>
    <t>30954389</t>
  </si>
  <si>
    <t>ООО "Распределенная генерация"</t>
  </si>
  <si>
    <t>6163134315</t>
  </si>
  <si>
    <t>11-03-2014 00:00:00</t>
  </si>
  <si>
    <t>27898254</t>
  </si>
  <si>
    <t>ООО "Ремонтно-строительное предприятие"</t>
  </si>
  <si>
    <t>6148655271</t>
  </si>
  <si>
    <t>27601891</t>
  </si>
  <si>
    <t>ООО "Речной порт"</t>
  </si>
  <si>
    <t>6164099374</t>
  </si>
  <si>
    <t>31072070</t>
  </si>
  <si>
    <t>ООО "Росткапиталгрупп"</t>
  </si>
  <si>
    <t>6161082340</t>
  </si>
  <si>
    <t>30842909</t>
  </si>
  <si>
    <t>ООО "Ростов логистик"</t>
  </si>
  <si>
    <t>3443923606</t>
  </si>
  <si>
    <t>26764253</t>
  </si>
  <si>
    <t>ООО "Ростовские тепловые сети"</t>
  </si>
  <si>
    <t>3445102073</t>
  </si>
  <si>
    <t>26820290</t>
  </si>
  <si>
    <t>ООО "Ростовтеплоэнерго"  филиал Северный Шолоховский участок</t>
  </si>
  <si>
    <t>6165125852</t>
  </si>
  <si>
    <t>613394001</t>
  </si>
  <si>
    <t>28868862</t>
  </si>
  <si>
    <t>ООО "Ростовтеплоэнерго" филиал "Северный" Тарасовский участок</t>
  </si>
  <si>
    <t>26642800</t>
  </si>
  <si>
    <t>ООО "Ростовтеплоэнерго" филиал Куйбышевского района</t>
  </si>
  <si>
    <t>611745001</t>
  </si>
  <si>
    <t>26457607</t>
  </si>
  <si>
    <t>ООО "Ростовтеплоэнерго" филиал Северный</t>
  </si>
  <si>
    <t>613802001</t>
  </si>
  <si>
    <t>26829643</t>
  </si>
  <si>
    <t>ООО "Ростовтеплоэнерго" филиал Северный Верхнедонской участок</t>
  </si>
  <si>
    <t>610532001</t>
  </si>
  <si>
    <t>26829640</t>
  </si>
  <si>
    <t>ООО "Ростовтеплоэнерго" филиал Северный Кашарский участок</t>
  </si>
  <si>
    <t>611532001</t>
  </si>
  <si>
    <t>26829633</t>
  </si>
  <si>
    <t>ООО "Ростовтеплоэнерго" филиал Северный Миллеровский участок</t>
  </si>
  <si>
    <t>614945001</t>
  </si>
  <si>
    <t>26786996</t>
  </si>
  <si>
    <t>ООО "Ростовтеплоэнерго" филиал Семикаракорского района</t>
  </si>
  <si>
    <t>613245001</t>
  </si>
  <si>
    <t>26448728</t>
  </si>
  <si>
    <t>ООО "Ростсельмашэнерго"</t>
  </si>
  <si>
    <t>6166047727</t>
  </si>
  <si>
    <t>30843114</t>
  </si>
  <si>
    <t>ООО "СВЕТПРОМГАЗ"</t>
  </si>
  <si>
    <t>6162069230</t>
  </si>
  <si>
    <t>616201001</t>
  </si>
  <si>
    <t>28976314</t>
  </si>
  <si>
    <t>ООО "Сальскэнергосбыт"</t>
  </si>
  <si>
    <t>6153034270</t>
  </si>
  <si>
    <t>26382572</t>
  </si>
  <si>
    <t>ООО "Сигма"</t>
  </si>
  <si>
    <t>6102015102</t>
  </si>
  <si>
    <t>27946538</t>
  </si>
  <si>
    <t>ООО "СпецМонтаж"</t>
  </si>
  <si>
    <t>3528087774</t>
  </si>
  <si>
    <t>352801001</t>
  </si>
  <si>
    <t>30802811</t>
  </si>
  <si>
    <t>ООО "ТЭЦ-1"</t>
  </si>
  <si>
    <t>6143087498</t>
  </si>
  <si>
    <t>31185022</t>
  </si>
  <si>
    <t>ООО "Таганрогская генерирующая компания"</t>
  </si>
  <si>
    <t>6154150744</t>
  </si>
  <si>
    <t>28868003</t>
  </si>
  <si>
    <t>ООО "Тагстройсервис"</t>
  </si>
  <si>
    <t>6154558967</t>
  </si>
  <si>
    <t>28978534</t>
  </si>
  <si>
    <t>ООО "ТеплоДом"</t>
  </si>
  <si>
    <t>6165191615</t>
  </si>
  <si>
    <t>20-01-2015 00:00:00</t>
  </si>
  <si>
    <t>28821346</t>
  </si>
  <si>
    <t>ООО "Тепловая Генерация"</t>
  </si>
  <si>
    <t>6154133668</t>
  </si>
  <si>
    <t>26445942</t>
  </si>
  <si>
    <t>ООО "Тепловые сети"</t>
  </si>
  <si>
    <t>6125024777</t>
  </si>
  <si>
    <t>612501001</t>
  </si>
  <si>
    <t>30992135</t>
  </si>
  <si>
    <t>ООО "Теплонасосные системы"</t>
  </si>
  <si>
    <t>6151019526</t>
  </si>
  <si>
    <t>04-04-2016 00:00:00</t>
  </si>
  <si>
    <t>26445734</t>
  </si>
  <si>
    <t>6151055122</t>
  </si>
  <si>
    <t>616301001</t>
  </si>
  <si>
    <t>28980513</t>
  </si>
  <si>
    <t>ООО "Теплоснабжающая организация "Александровский"</t>
  </si>
  <si>
    <t>6163135767</t>
  </si>
  <si>
    <t>28446793</t>
  </si>
  <si>
    <t>ООО "Топливно - Энергетическая компания"</t>
  </si>
  <si>
    <t>6154088327</t>
  </si>
  <si>
    <t>30383281</t>
  </si>
  <si>
    <t>ООО "УК "Сокол-Энергосбыт"</t>
  </si>
  <si>
    <t>6162058855</t>
  </si>
  <si>
    <t>27893378</t>
  </si>
  <si>
    <t>ООО "Углегорские сети"</t>
  </si>
  <si>
    <t>6134011291</t>
  </si>
  <si>
    <t>613401001</t>
  </si>
  <si>
    <t>26764274</t>
  </si>
  <si>
    <t>ООО "Управление жилищно-коммунальное хозяйство"</t>
  </si>
  <si>
    <t>6125028690</t>
  </si>
  <si>
    <t>26764720</t>
  </si>
  <si>
    <t>ООО "Управляющая компания "Жилкомсервис"</t>
  </si>
  <si>
    <t>6135007675</t>
  </si>
  <si>
    <t>613501001</t>
  </si>
  <si>
    <t>26448923</t>
  </si>
  <si>
    <t>ООО "Фирма "Ток"</t>
  </si>
  <si>
    <t>6150016240</t>
  </si>
  <si>
    <t>26436687</t>
  </si>
  <si>
    <t>ООО "Фирма Кристина"</t>
  </si>
  <si>
    <t>6166014129</t>
  </si>
  <si>
    <t>26449191</t>
  </si>
  <si>
    <t>ООО "Шахтинская ГТЭС"</t>
  </si>
  <si>
    <t>6155043551</t>
  </si>
  <si>
    <t>26437000</t>
  </si>
  <si>
    <t>ООО "ЭКО"</t>
  </si>
  <si>
    <t>6121995802</t>
  </si>
  <si>
    <t>612101001</t>
  </si>
  <si>
    <t>28002777</t>
  </si>
  <si>
    <t>ООО "Элита Сервис"</t>
  </si>
  <si>
    <t>6162042118</t>
  </si>
  <si>
    <t>31337753</t>
  </si>
  <si>
    <t>ООО «Энел Рус Винд Азов»</t>
  </si>
  <si>
    <t>7722851324</t>
  </si>
  <si>
    <t>30354171</t>
  </si>
  <si>
    <t>ООО ММП ЖКХ "Содружество"</t>
  </si>
  <si>
    <t>6107008902</t>
  </si>
  <si>
    <t>30866798</t>
  </si>
  <si>
    <t>ОП "Ростовское" АО "ГУ ЖКХ"</t>
  </si>
  <si>
    <t>616545001</t>
  </si>
  <si>
    <t>26324422</t>
  </si>
  <si>
    <t>Открытое акционерное общество "ГТ-ТЭЦ Энерго"</t>
  </si>
  <si>
    <t>7703311228</t>
  </si>
  <si>
    <t>770301001</t>
  </si>
  <si>
    <t>27332164</t>
  </si>
  <si>
    <t>ПАО "Таганрогский авиационный научно-технический комплекс им. Г.М.Бериева"</t>
  </si>
  <si>
    <t>6154028021</t>
  </si>
  <si>
    <t>28492799</t>
  </si>
  <si>
    <t>РГСУ</t>
  </si>
  <si>
    <t>6163020389</t>
  </si>
  <si>
    <t>27670503</t>
  </si>
  <si>
    <t>Ростовская дистанция гражданских сооружений</t>
  </si>
  <si>
    <t>7708503727</t>
  </si>
  <si>
    <t>616745017</t>
  </si>
  <si>
    <t>30934010</t>
  </si>
  <si>
    <t>Ростовская таможня</t>
  </si>
  <si>
    <t>6102020818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</si>
  <si>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</si>
  <si>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</si>
  <si>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</si>
  <si>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</si>
  <si>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24-06-2011 00:00:00</t>
  </si>
  <si>
    <t>26816056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</si>
  <si>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</si>
  <si>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616745019</t>
  </si>
  <si>
    <t>26647132</t>
  </si>
  <si>
    <t>ТСЖ "Инструментальщик"</t>
  </si>
  <si>
    <t>6166071913</t>
  </si>
  <si>
    <t>27332293</t>
  </si>
  <si>
    <t>Таганрогский Технологический Институт ФГАО УВО ЮФУ</t>
  </si>
  <si>
    <t>6163027810</t>
  </si>
  <si>
    <t>615431003</t>
  </si>
  <si>
    <t>28545641</t>
  </si>
  <si>
    <t>Таганрогский институт имени А.П. Чехова (филиал) ФГБОУ ВПО "РГЭУ (РИНХ)"</t>
  </si>
  <si>
    <t>6163022805</t>
  </si>
  <si>
    <t>26448903</t>
  </si>
  <si>
    <t>Товарищество собственников жилья №3</t>
  </si>
  <si>
    <t>6154055466</t>
  </si>
  <si>
    <t>28818951</t>
  </si>
  <si>
    <t>УМП ЖКХ "Азовское"</t>
  </si>
  <si>
    <t>6101932120</t>
  </si>
  <si>
    <t>26452251</t>
  </si>
  <si>
    <t>УМП ЖКХ Кулешовского сельского поселения</t>
  </si>
  <si>
    <t>6101037745</t>
  </si>
  <si>
    <t>26374648</t>
  </si>
  <si>
    <t>Углегорское МПП ЖКХ</t>
  </si>
  <si>
    <t>6134007633</t>
  </si>
  <si>
    <t>26437044</t>
  </si>
  <si>
    <t>ФГАОУ ВО "ЮФУ"</t>
  </si>
  <si>
    <t>616402001</t>
  </si>
  <si>
    <t>30903763</t>
  </si>
  <si>
    <t>ФГБУ "ЦЖКУ" МИНОБОРОНЫ РОССИИ</t>
  </si>
  <si>
    <t>7729314745</t>
  </si>
  <si>
    <t>770101001</t>
  </si>
  <si>
    <t>30923515</t>
  </si>
  <si>
    <t>ФГБУ "Центральное жилищно-коммунальное управление" Министерства обороны РФ</t>
  </si>
  <si>
    <t>616543001</t>
  </si>
  <si>
    <t>14-11-2002 00:00:00</t>
  </si>
  <si>
    <t>31215611</t>
  </si>
  <si>
    <t>Филиал АО "Донэнерго" - "Тепловые сети"</t>
  </si>
  <si>
    <t>27666876</t>
  </si>
  <si>
    <t>Филиал АО "Концерн Росэнергоатом" Ростовская атомная станция</t>
  </si>
  <si>
    <t>7721632827</t>
  </si>
  <si>
    <t>614343002</t>
  </si>
  <si>
    <t>27357611</t>
  </si>
  <si>
    <t>Филиал ОАО "РЭУ" "Ростовский"</t>
  </si>
  <si>
    <t>7714783092</t>
  </si>
  <si>
    <t>28506895</t>
  </si>
  <si>
    <t>Филиал ООО "Сириус" в г. Новочеркасске</t>
  </si>
  <si>
    <t>7714652646</t>
  </si>
  <si>
    <t>615045001</t>
  </si>
  <si>
    <t>26449347</t>
  </si>
  <si>
    <t>Филиал ПАО "ОГК-2" Новочеркасская ГРЭС</t>
  </si>
  <si>
    <t>2607018122</t>
  </si>
  <si>
    <t>615043001</t>
  </si>
  <si>
    <t>26445675</t>
  </si>
  <si>
    <t>производственное отделение "Юго-Западные электрические сети" филиала ПАО "МРСК Юга" - "Ростовэнерго"</t>
  </si>
  <si>
    <t>6164266561</t>
  </si>
  <si>
    <t>615431001</t>
  </si>
  <si>
    <t>26764261</t>
  </si>
  <si>
    <t>614032001</t>
  </si>
  <si>
    <t>№</t>
  </si>
  <si>
    <t>Азовский район</t>
  </si>
  <si>
    <t>60601000</t>
  </si>
  <si>
    <t>Александровское сельское поселение</t>
  </si>
  <si>
    <t>60601405</t>
  </si>
  <si>
    <t>Елизаветинское сельское поселение</t>
  </si>
  <si>
    <t>60601410</t>
  </si>
  <si>
    <t>Елизаветовское сельское поселение</t>
  </si>
  <si>
    <t>60601420</t>
  </si>
  <si>
    <t>Задонское сельское поселение</t>
  </si>
  <si>
    <t>60601425</t>
  </si>
  <si>
    <t>Кагальницкое сельское поселение</t>
  </si>
  <si>
    <t>60601430</t>
  </si>
  <si>
    <t>Калиновское сельское поселение</t>
  </si>
  <si>
    <t>60601435</t>
  </si>
  <si>
    <t>Красносадовское сельское поселение</t>
  </si>
  <si>
    <t>60601438</t>
  </si>
  <si>
    <t>Круглянское сельское поселение</t>
  </si>
  <si>
    <t>60601440</t>
  </si>
  <si>
    <t>Кугейское сельское поселение</t>
  </si>
  <si>
    <t>60601444</t>
  </si>
  <si>
    <t>Кулешовское сельское поселение</t>
  </si>
  <si>
    <t>60601448</t>
  </si>
  <si>
    <t>Маргаритовское сельское поселение</t>
  </si>
  <si>
    <t>60601452</t>
  </si>
  <si>
    <t>Новоалександровское сельское поселение</t>
  </si>
  <si>
    <t>60601455</t>
  </si>
  <si>
    <t>Обильненское сельское поселение</t>
  </si>
  <si>
    <t>60601458</t>
  </si>
  <si>
    <t>Отрадовское сельское поселение</t>
  </si>
  <si>
    <t>60601460</t>
  </si>
  <si>
    <t>Пешковское сельское поселение</t>
  </si>
  <si>
    <t>60601463</t>
  </si>
  <si>
    <t>Рогожкинское сельское поселение</t>
  </si>
  <si>
    <t>60601472</t>
  </si>
  <si>
    <t>Самарское сельское поселение</t>
  </si>
  <si>
    <t>60601476</t>
  </si>
  <si>
    <t>Семибалковское сельское поселение</t>
  </si>
  <si>
    <t>60601480</t>
  </si>
  <si>
    <t>Аксайский район</t>
  </si>
  <si>
    <t>60602000</t>
  </si>
  <si>
    <t>Аксайское городское поселение</t>
  </si>
  <si>
    <t>60602101</t>
  </si>
  <si>
    <t>Большелогское сельское поселение</t>
  </si>
  <si>
    <t>60602405</t>
  </si>
  <si>
    <t>Верхнеподпольненское сельское поселение</t>
  </si>
  <si>
    <t>60602410</t>
  </si>
  <si>
    <t>Грушевское сельское поселение</t>
  </si>
  <si>
    <t>60602415</t>
  </si>
  <si>
    <t>Истоминское сельское поселение</t>
  </si>
  <si>
    <t>60602420</t>
  </si>
  <si>
    <t>Ленинское сельское поселение</t>
  </si>
  <si>
    <t>60602423</t>
  </si>
  <si>
    <t>Мишкинское сельское поселение</t>
  </si>
  <si>
    <t>60602425</t>
  </si>
  <si>
    <t>Ольгинское сельское поселение</t>
  </si>
  <si>
    <t>60602447</t>
  </si>
  <si>
    <t>Рассветовское сельское поселение</t>
  </si>
  <si>
    <t>60602458</t>
  </si>
  <si>
    <t>Старочеркасское сельское поселение</t>
  </si>
  <si>
    <t>60602462</t>
  </si>
  <si>
    <t>Щепкинское сельское поселение</t>
  </si>
  <si>
    <t>60602436</t>
  </si>
  <si>
    <t>Багаевский район</t>
  </si>
  <si>
    <t>60605000</t>
  </si>
  <si>
    <t>Ажиновское сельское поселение</t>
  </si>
  <si>
    <t>60605402</t>
  </si>
  <si>
    <t>Багаевское сельское поселение</t>
  </si>
  <si>
    <t>60605405</t>
  </si>
  <si>
    <t>Елкинское сельское поселение</t>
  </si>
  <si>
    <t>60605415</t>
  </si>
  <si>
    <t>Красненское сельское поселение</t>
  </si>
  <si>
    <t>60605420</t>
  </si>
  <si>
    <t>Манычское сельское поселение</t>
  </si>
  <si>
    <t>60605440</t>
  </si>
  <si>
    <t>Белокалитвинский район</t>
  </si>
  <si>
    <t>60606000</t>
  </si>
  <si>
    <t>Белокалитвинское городское поселение</t>
  </si>
  <si>
    <t>60606101</t>
  </si>
  <si>
    <t>Богураевское сельское поселение</t>
  </si>
  <si>
    <t>60606410</t>
  </si>
  <si>
    <t>Горняцкое сельское поселение</t>
  </si>
  <si>
    <t>60606417</t>
  </si>
  <si>
    <t>Грушево-Дубовское сельское поселение</t>
  </si>
  <si>
    <t>60606420</t>
  </si>
  <si>
    <t>Ильинское сельское поселение</t>
  </si>
  <si>
    <t>60606430</t>
  </si>
  <si>
    <t>Коксовское сельское поселение</t>
  </si>
  <si>
    <t>60606433</t>
  </si>
  <si>
    <t>Краснодонецкое сельское поселение</t>
  </si>
  <si>
    <t>60606435</t>
  </si>
  <si>
    <t>Литвиновское сельское поселение</t>
  </si>
  <si>
    <t>60606445</t>
  </si>
  <si>
    <t>Нижнепоповское сельское поселение</t>
  </si>
  <si>
    <t>60606450</t>
  </si>
  <si>
    <t>Рудаковское сельское поселение</t>
  </si>
  <si>
    <t>60606440</t>
  </si>
  <si>
    <t>Синегорское сельское поселение</t>
  </si>
  <si>
    <t>60606459</t>
  </si>
  <si>
    <t>Шолоховское городское поселение</t>
  </si>
  <si>
    <t>60606102</t>
  </si>
  <si>
    <t>Боковский район</t>
  </si>
  <si>
    <t>60607000</t>
  </si>
  <si>
    <t>Боковское сельское поселение</t>
  </si>
  <si>
    <t>60607411</t>
  </si>
  <si>
    <t>Верхнечирское сельское поселение</t>
  </si>
  <si>
    <t>60607422</t>
  </si>
  <si>
    <t>Грачевское сельское поселение</t>
  </si>
  <si>
    <t>60607433</t>
  </si>
  <si>
    <t>Земцовское сельское поселение</t>
  </si>
  <si>
    <t>60607455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</si>
  <si>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</si>
  <si>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</si>
  <si>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</si>
  <si>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</si>
  <si>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</si>
  <si>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</si>
  <si>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Верхнедонской район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</si>
  <si>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</si>
  <si>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</si>
  <si>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</si>
  <si>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</si>
  <si>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</si>
  <si>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</si>
  <si>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</si>
  <si>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</si>
  <si>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</si>
  <si>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</si>
  <si>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</si>
  <si>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</si>
  <si>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</si>
  <si>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</si>
  <si>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</si>
  <si>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</si>
  <si>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</si>
  <si>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</si>
  <si>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</si>
  <si>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</si>
  <si>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</si>
  <si>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Веселовский район</t>
  </si>
  <si>
    <t>60609000</t>
  </si>
  <si>
    <t>Верхнесоленовское сельское поселение</t>
  </si>
  <si>
    <t>60609409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</si>
  <si>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</si>
  <si>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</si>
  <si>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</si>
  <si>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</si>
  <si>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</si>
  <si>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</si>
  <si>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Волгодонской район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</si>
  <si>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</si>
  <si>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</si>
  <si>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</si>
  <si>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</si>
  <si>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</si>
  <si>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</si>
  <si>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</si>
  <si>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</si>
  <si>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</si>
  <si>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</si>
  <si>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</si>
  <si>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</si>
  <si>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</si>
  <si>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</si>
  <si>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</si>
  <si>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Город Азов</t>
  </si>
  <si>
    <t>60704000</t>
  </si>
  <si>
    <t>Город Батайск</t>
  </si>
  <si>
    <t>60707000</t>
  </si>
  <si>
    <t>Город Волгодонск</t>
  </si>
  <si>
    <t>60712000</t>
  </si>
  <si>
    <t>Город Гуково</t>
  </si>
  <si>
    <t>60715000</t>
  </si>
  <si>
    <t>Город Донецк</t>
  </si>
  <si>
    <t>60717000</t>
  </si>
  <si>
    <t>Город Зверево</t>
  </si>
  <si>
    <t>60718000</t>
  </si>
  <si>
    <t>Город Каменск-Шахтинский</t>
  </si>
  <si>
    <t>60719000</t>
  </si>
  <si>
    <t>Город Новочеркасск</t>
  </si>
  <si>
    <t>60727000</t>
  </si>
  <si>
    <t>Город Новошахтинск</t>
  </si>
  <si>
    <t>60730000</t>
  </si>
  <si>
    <t>Город Ростов-на-Дону</t>
  </si>
  <si>
    <t>60701000</t>
  </si>
  <si>
    <t>Город Таганрог</t>
  </si>
  <si>
    <t>60737000</t>
  </si>
  <si>
    <t>Город Шахты</t>
  </si>
  <si>
    <t>60740000</t>
  </si>
  <si>
    <t>Дубовский район</t>
  </si>
  <si>
    <t>60613000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</si>
  <si>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</si>
  <si>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</si>
  <si>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</si>
  <si>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</si>
  <si>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</si>
  <si>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</si>
  <si>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</si>
  <si>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</si>
  <si>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</si>
  <si>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</si>
  <si>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</si>
  <si>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</si>
  <si>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</si>
  <si>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</si>
  <si>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</si>
  <si>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</si>
  <si>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</si>
  <si>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</si>
  <si>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</si>
  <si>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</si>
  <si>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</si>
  <si>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</si>
  <si>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</si>
  <si>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</si>
  <si>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Егорлыкский район</t>
  </si>
  <si>
    <t>60615000</t>
  </si>
  <si>
    <t>Балко-Грузское сельское поселение</t>
  </si>
  <si>
    <t>60615410</t>
  </si>
  <si>
    <t>Войновское сельское поселение</t>
  </si>
  <si>
    <t>60615415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</si>
  <si>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</si>
  <si>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</si>
  <si>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</si>
  <si>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</si>
  <si>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</si>
  <si>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</si>
  <si>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</si>
  <si>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</si>
  <si>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</si>
  <si>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</si>
  <si>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</si>
  <si>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</si>
  <si>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</si>
  <si>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Заветинский район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</si>
  <si>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</si>
  <si>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</si>
  <si>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</si>
  <si>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</si>
  <si>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</si>
  <si>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</si>
  <si>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</si>
  <si>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</si>
  <si>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</si>
  <si>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</si>
  <si>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</si>
  <si>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</si>
  <si>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</si>
  <si>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</si>
  <si>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</si>
  <si>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</si>
  <si>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</si>
  <si>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</si>
  <si>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</si>
  <si>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Зерноградский район</t>
  </si>
  <si>
    <t>60618000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</si>
  <si>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</si>
  <si>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</si>
  <si>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</si>
  <si>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</si>
  <si>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</si>
  <si>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</si>
  <si>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</si>
  <si>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</si>
  <si>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</si>
  <si>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</si>
  <si>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</si>
  <si>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</si>
  <si>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</si>
  <si>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</si>
  <si>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</si>
  <si>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</si>
  <si>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</si>
  <si>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Зимовниковский район</t>
  </si>
  <si>
    <t>60619000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</si>
  <si>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</si>
  <si>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</si>
  <si>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</si>
  <si>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</si>
  <si>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</si>
  <si>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</si>
  <si>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</si>
  <si>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</si>
  <si>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</si>
  <si>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</si>
  <si>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</si>
  <si>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</si>
  <si>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</si>
  <si>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</si>
  <si>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</si>
  <si>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</si>
  <si>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</si>
  <si>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</si>
  <si>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</si>
  <si>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</si>
  <si>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</si>
  <si>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Кагальницкий район</t>
  </si>
  <si>
    <t>60622000</t>
  </si>
  <si>
    <t>Иваново-Шамшевское сельское поселение</t>
  </si>
  <si>
    <t>60622412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</si>
  <si>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</si>
  <si>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</si>
  <si>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</si>
  <si>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</si>
  <si>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</si>
  <si>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</si>
  <si>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</si>
  <si>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</si>
  <si>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</si>
  <si>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</si>
  <si>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</si>
  <si>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</si>
  <si>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Каменский район</t>
  </si>
  <si>
    <t>60623000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</si>
  <si>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</si>
  <si>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</si>
  <si>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</si>
  <si>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</si>
  <si>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</si>
  <si>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</si>
  <si>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</si>
  <si>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</si>
  <si>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</si>
  <si>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</si>
  <si>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</si>
  <si>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</si>
  <si>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</si>
  <si>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</si>
  <si>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</si>
  <si>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</si>
  <si>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</si>
  <si>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</si>
  <si>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</si>
  <si>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</si>
  <si>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</si>
  <si>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</si>
  <si>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</si>
  <si>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</si>
  <si>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Кашарский район</t>
  </si>
  <si>
    <t>60624000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</si>
  <si>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</si>
  <si>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</si>
  <si>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</si>
  <si>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</si>
  <si>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</si>
  <si>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</si>
  <si>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</si>
  <si>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</si>
  <si>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</si>
  <si>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</si>
  <si>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</si>
  <si>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</si>
  <si>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</si>
  <si>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</si>
  <si>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</si>
  <si>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</si>
  <si>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</si>
  <si>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</si>
  <si>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</si>
  <si>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</si>
  <si>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Константиновский район</t>
  </si>
  <si>
    <t>60625000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</si>
  <si>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</si>
  <si>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</si>
  <si>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</si>
  <si>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</si>
  <si>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</si>
  <si>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</si>
  <si>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</si>
  <si>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</si>
  <si>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</si>
  <si>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</si>
  <si>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</si>
  <si>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</si>
  <si>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</si>
  <si>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</si>
  <si>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Красносулинский район</t>
  </si>
  <si>
    <t>60626000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</si>
  <si>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</si>
  <si>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</si>
  <si>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</si>
  <si>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</si>
  <si>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</si>
  <si>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</si>
  <si>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</si>
  <si>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</si>
  <si>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</si>
  <si>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</si>
  <si>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</si>
  <si>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</si>
  <si>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</si>
  <si>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</si>
  <si>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</si>
  <si>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</si>
  <si>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</si>
  <si>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</si>
  <si>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</si>
  <si>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</si>
  <si>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</si>
  <si>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</si>
  <si>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</si>
  <si>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</si>
  <si>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</si>
  <si>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</si>
  <si>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</si>
  <si>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</si>
  <si>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Куйбышевский район</t>
  </si>
  <si>
    <t>60627000</t>
  </si>
  <si>
    <t>Кринично-Лугское сельское поселение</t>
  </si>
  <si>
    <t>60627404</t>
  </si>
  <si>
    <t>Куйбышевское сельское поселение</t>
  </si>
  <si>
    <t>60627405</t>
  </si>
  <si>
    <t>Лысогорское сельское поселение</t>
  </si>
  <si>
    <t>60627410</t>
  </si>
  <si>
    <t>Мартыновский район</t>
  </si>
  <si>
    <t>60630000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</si>
  <si>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</si>
  <si>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</si>
  <si>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</si>
  <si>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</si>
  <si>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</si>
  <si>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</si>
  <si>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</si>
  <si>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</si>
  <si>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</si>
  <si>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</si>
  <si>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</si>
  <si>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</si>
  <si>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</si>
  <si>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</si>
  <si>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</si>
  <si>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</si>
  <si>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</si>
  <si>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</si>
  <si>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Матвеево-Курганский район</t>
  </si>
  <si>
    <t>60631000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</si>
  <si>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</si>
  <si>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</si>
  <si>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</si>
  <si>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</si>
  <si>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</si>
  <si>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</si>
  <si>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</si>
  <si>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</si>
  <si>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</si>
  <si>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</si>
  <si>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</si>
  <si>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</si>
  <si>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</si>
  <si>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</si>
  <si>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</si>
  <si>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</si>
  <si>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Миллеровский район</t>
  </si>
  <si>
    <t>60632000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</si>
  <si>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</si>
  <si>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</si>
  <si>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</si>
  <si>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</si>
  <si>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</si>
  <si>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</si>
  <si>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</si>
  <si>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</si>
  <si>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</si>
  <si>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</si>
  <si>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</si>
  <si>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</si>
  <si>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</si>
  <si>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</si>
  <si>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</si>
  <si>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</si>
  <si>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</si>
  <si>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</si>
  <si>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</si>
  <si>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</si>
  <si>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</si>
  <si>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</si>
  <si>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</si>
  <si>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</si>
  <si>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</si>
  <si>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Милютинский район</t>
  </si>
  <si>
    <t>60633000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</si>
  <si>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</si>
  <si>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</si>
  <si>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</si>
  <si>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</si>
  <si>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</si>
  <si>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</si>
  <si>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</si>
  <si>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</si>
  <si>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</si>
  <si>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</si>
  <si>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</si>
  <si>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</si>
  <si>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</si>
  <si>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</si>
  <si>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Морозовский район</t>
  </si>
  <si>
    <t>60634000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</si>
  <si>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</si>
  <si>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</si>
  <si>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</si>
  <si>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</si>
  <si>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</si>
  <si>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</si>
  <si>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</si>
  <si>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</si>
  <si>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</si>
  <si>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</si>
  <si>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</si>
  <si>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</si>
  <si>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</si>
  <si>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</si>
  <si>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</si>
  <si>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</si>
  <si>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</si>
  <si>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</si>
  <si>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Мясниковский район</t>
  </si>
  <si>
    <t>60635000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</si>
  <si>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</si>
  <si>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</si>
  <si>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</si>
  <si>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</si>
  <si>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</si>
  <si>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</si>
  <si>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</si>
  <si>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</si>
  <si>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</si>
  <si>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</si>
  <si>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</si>
  <si>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</si>
  <si>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</si>
  <si>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Неклиновский район</t>
  </si>
  <si>
    <t>60636000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</si>
  <si>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</si>
  <si>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</si>
  <si>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</si>
  <si>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</si>
  <si>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</si>
  <si>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</si>
  <si>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</si>
  <si>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</si>
  <si>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</si>
  <si>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</si>
  <si>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</si>
  <si>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</si>
  <si>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</si>
  <si>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</si>
  <si>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</si>
  <si>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</si>
  <si>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</si>
  <si>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</si>
  <si>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</si>
  <si>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</si>
  <si>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</si>
  <si>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</si>
  <si>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</si>
  <si>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</si>
  <si>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</si>
  <si>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</si>
  <si>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</si>
  <si>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</si>
  <si>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</si>
  <si>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</si>
  <si>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</si>
  <si>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</si>
  <si>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</si>
  <si>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</si>
  <si>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</si>
  <si>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Обливский район</t>
  </si>
  <si>
    <t>60640000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</si>
  <si>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</si>
  <si>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</si>
  <si>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</si>
  <si>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</si>
  <si>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</si>
  <si>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</si>
  <si>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</si>
  <si>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</si>
  <si>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Обливское сельское поселение</t>
  </si>
  <si>
    <t>60640420</t>
  </si>
  <si>
    <t>Солонецкое сельское поселение</t>
  </si>
  <si>
    <t>60640430</t>
  </si>
  <si>
    <t>Октябрьский район</t>
  </si>
  <si>
    <t>60641000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</si>
  <si>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</si>
  <si>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</si>
  <si>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</si>
  <si>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</si>
  <si>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</si>
  <si>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</si>
  <si>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</si>
  <si>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</si>
  <si>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</si>
  <si>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</si>
  <si>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</si>
  <si>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</si>
  <si>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</si>
  <si>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</si>
  <si>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</si>
  <si>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</si>
  <si>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</si>
  <si>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</si>
  <si>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</si>
  <si>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</si>
  <si>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Персиановское сельское поселение</t>
  </si>
  <si>
    <t>60641450</t>
  </si>
  <si>
    <t>Орловский район</t>
  </si>
  <si>
    <t>60642000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</si>
  <si>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</si>
  <si>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</si>
  <si>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</si>
  <si>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</si>
  <si>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</si>
  <si>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</si>
  <si>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</si>
  <si>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</si>
  <si>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</si>
  <si>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</si>
  <si>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</si>
  <si>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</si>
  <si>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</si>
  <si>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60642446</t>
  </si>
  <si>
    <t>Островянское сельское поселение</t>
  </si>
  <si>
    <t>60642448</t>
  </si>
  <si>
    <t>60642452</t>
  </si>
  <si>
    <t>Песчанокопский район</t>
  </si>
  <si>
    <t>60644000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</si>
  <si>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</si>
  <si>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</si>
  <si>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</si>
  <si>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</si>
  <si>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</si>
  <si>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</si>
  <si>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</si>
  <si>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</si>
  <si>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</si>
  <si>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</si>
  <si>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</si>
  <si>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</si>
  <si>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</si>
  <si>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</si>
  <si>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</si>
  <si>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</si>
  <si>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</si>
  <si>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Пролетарский район</t>
  </si>
  <si>
    <t>60645000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</si>
  <si>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</si>
  <si>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</si>
  <si>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</si>
  <si>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</si>
  <si>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</si>
  <si>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</si>
  <si>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</si>
  <si>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</si>
  <si>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</si>
  <si>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</si>
  <si>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</si>
  <si>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</si>
  <si>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</si>
  <si>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</si>
  <si>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</si>
  <si>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</si>
  <si>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</si>
  <si>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</si>
  <si>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</si>
  <si>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Ремонтненский район</t>
  </si>
  <si>
    <t>60647000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</si>
  <si>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</si>
  <si>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</si>
  <si>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</si>
  <si>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</si>
  <si>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</si>
  <si>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</si>
  <si>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</si>
  <si>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</si>
  <si>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</si>
  <si>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</si>
  <si>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</si>
  <si>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</si>
  <si>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</si>
  <si>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</si>
  <si>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</si>
  <si>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Ремонтненское сельское поселение</t>
  </si>
  <si>
    <t>60647472</t>
  </si>
  <si>
    <t>Родионово-Несветайский район</t>
  </si>
  <si>
    <t>60648000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</si>
  <si>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</si>
  <si>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</si>
  <si>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</si>
  <si>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</si>
  <si>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</si>
  <si>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</si>
  <si>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</si>
  <si>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</si>
  <si>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Родионово-Несветайское сельское поселение</t>
  </si>
  <si>
    <t>60648447</t>
  </si>
  <si>
    <t>Сальский район</t>
  </si>
  <si>
    <t>60650000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</si>
  <si>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</si>
  <si>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</si>
  <si>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</si>
  <si>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</si>
  <si>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</si>
  <si>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</si>
  <si>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</si>
  <si>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</si>
  <si>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</si>
  <si>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</si>
  <si>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</si>
  <si>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</si>
  <si>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</si>
  <si>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</si>
  <si>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</si>
  <si>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</si>
  <si>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</si>
  <si>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</si>
  <si>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</si>
  <si>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Семикаракорский район</t>
  </si>
  <si>
    <t>60651000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</si>
  <si>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</si>
  <si>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</si>
  <si>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</si>
  <si>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</si>
  <si>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</si>
  <si>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</si>
  <si>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</si>
  <si>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</si>
  <si>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</si>
  <si>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</si>
  <si>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</si>
  <si>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</si>
  <si>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</si>
  <si>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</si>
  <si>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</si>
  <si>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</si>
  <si>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</si>
  <si>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</si>
  <si>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</si>
  <si>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</si>
  <si>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Советский район</t>
  </si>
  <si>
    <t>60652000</t>
  </si>
  <si>
    <t>Калач-Куртлакское сельское поселение</t>
  </si>
  <si>
    <t>60652414</t>
  </si>
  <si>
    <t>Советское сельское поселение</t>
  </si>
  <si>
    <t>60652426</t>
  </si>
  <si>
    <t>Чирское сельское поселение</t>
  </si>
  <si>
    <t>60652437</t>
  </si>
  <si>
    <t>Тарасовский район</t>
  </si>
  <si>
    <t>60653000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</si>
  <si>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</si>
  <si>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</si>
  <si>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</si>
  <si>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</si>
  <si>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</si>
  <si>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</si>
  <si>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</si>
  <si>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</si>
  <si>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</si>
  <si>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</si>
  <si>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</si>
  <si>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</si>
  <si>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</si>
  <si>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</si>
  <si>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</si>
  <si>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</si>
  <si>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</si>
  <si>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Тарасовское сельское поселение</t>
  </si>
  <si>
    <t>60653453</t>
  </si>
  <si>
    <t>Тацинский район</t>
  </si>
  <si>
    <t>60654000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</si>
  <si>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</si>
  <si>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</si>
  <si>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</si>
  <si>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</si>
  <si>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</si>
  <si>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</si>
  <si>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</si>
  <si>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</si>
  <si>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</si>
  <si>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</si>
  <si>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</si>
  <si>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</si>
  <si>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</si>
  <si>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</si>
  <si>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</si>
  <si>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</si>
  <si>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Тацинское сельское поселение</t>
  </si>
  <si>
    <t>60654465</t>
  </si>
  <si>
    <t>Углегорское сельское поселение</t>
  </si>
  <si>
    <t>60654467</t>
  </si>
  <si>
    <t>Усть-Донецкий район</t>
  </si>
  <si>
    <t>60655000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</si>
  <si>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</si>
  <si>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</si>
  <si>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</si>
  <si>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</si>
  <si>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</si>
  <si>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</si>
  <si>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</si>
  <si>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</si>
  <si>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</si>
  <si>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</si>
  <si>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</si>
  <si>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</si>
  <si>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</si>
  <si>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Усть-Донецкое городское поселение</t>
  </si>
  <si>
    <t>60655151</t>
  </si>
  <si>
    <t>Целинский район</t>
  </si>
  <si>
    <t>60656000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</si>
  <si>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</si>
  <si>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</si>
  <si>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</si>
  <si>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</si>
  <si>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</si>
  <si>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</si>
  <si>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</si>
  <si>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</si>
  <si>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</si>
  <si>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</si>
  <si>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</si>
  <si>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</si>
  <si>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Целинское сельское поселение</t>
  </si>
  <si>
    <t>60656455</t>
  </si>
  <si>
    <t>60656460</t>
  </si>
  <si>
    <t>Цимлянский район</t>
  </si>
  <si>
    <t>60657000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</si>
  <si>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</si>
  <si>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</si>
  <si>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</si>
  <si>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</si>
  <si>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</si>
  <si>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</si>
  <si>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</si>
  <si>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</si>
  <si>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</si>
  <si>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</si>
  <si>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</si>
  <si>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Цимлянское городское поселение</t>
  </si>
  <si>
    <t>60657101</t>
  </si>
  <si>
    <t>Чертковский район</t>
  </si>
  <si>
    <t>60658000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</si>
  <si>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</si>
  <si>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</si>
  <si>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</si>
  <si>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</si>
  <si>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</si>
  <si>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</si>
  <si>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</si>
  <si>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</si>
  <si>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</si>
  <si>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</si>
  <si>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</si>
  <si>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</si>
  <si>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</si>
  <si>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</si>
  <si>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</si>
  <si>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</si>
  <si>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</si>
  <si>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</si>
  <si>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</si>
  <si>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</si>
  <si>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</si>
  <si>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</si>
  <si>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</si>
  <si>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</si>
  <si>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</si>
  <si>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</si>
  <si>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Шолоховский район</t>
  </si>
  <si>
    <t>60659000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</si>
  <si>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</si>
  <si>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</si>
  <si>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</si>
  <si>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</si>
  <si>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</si>
  <si>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</si>
  <si>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</si>
  <si>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</si>
  <si>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</si>
  <si>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</si>
  <si>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</si>
  <si>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</si>
  <si>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</si>
  <si>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</si>
  <si>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</si>
  <si>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</si>
  <si>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</si>
  <si>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МО_ОКТМО</t>
  </si>
  <si>
    <t>Производство тепловой энергии. Некомбинированная выработка</t>
  </si>
  <si>
    <t>Производство тепловой энергии. Комбинированная выработка с уст. мощностью производства электрической энергии менее 25 МВт</t>
  </si>
  <si>
    <t>Производство тепловой энергии. Комбинированная выработка с уст. мощностью производства электрической энергии 25 МВт и более</t>
  </si>
  <si>
    <t>Производство. Теплоноситель</t>
  </si>
  <si>
    <t>Передача. Тепловая энергия</t>
  </si>
  <si>
    <t>Передача. Теплоноситель</t>
  </si>
  <si>
    <t>Сбыт. Тепловая энергия</t>
  </si>
  <si>
    <t>Сбыт. Теплоноситель</t>
  </si>
  <si>
    <t>Подключение (технологическое присоединение) к системе теплоснабжения</t>
  </si>
  <si>
    <t>Поддержание резервной тепловой мощности при отсутствии потребления тепловой энергии</t>
  </si>
  <si>
    <t>4190415</t>
  </si>
  <si>
    <t>Нет доступных обновлений для шаблона с кодом FAS.JKH.OPEN.INFO.ORG.WARM!</t>
  </si>
  <si>
    <t>Добавить вид деятельности</t>
  </si>
  <si>
    <t>Пустоварова Н.Ю.</t>
  </si>
  <si>
    <t>Зам.директора по экономике</t>
  </si>
  <si>
    <t>8(8636)23-93-55</t>
  </si>
  <si>
    <t>peoshgtes@mail.ru</t>
  </si>
  <si>
    <t>Общество с ограниченной ответственностью  "Шахтинская Газотурбинная Электростанция"</t>
  </si>
  <si>
    <t>1066155044010</t>
  </si>
  <si>
    <t>12.06.2007</t>
  </si>
  <si>
    <t>Межрайонная ИФНС России №12 по Ростовской области территориальный участок 6155 по г.Шахты</t>
  </si>
  <si>
    <t>Пустоварова</t>
  </si>
  <si>
    <t>Наталья</t>
  </si>
  <si>
    <t>Юрьевна</t>
  </si>
  <si>
    <t>Заместитель директора по экономике</t>
  </si>
  <si>
    <t>Подгорный</t>
  </si>
  <si>
    <t>Дмитрий</t>
  </si>
  <si>
    <t>Эдуардович</t>
  </si>
  <si>
    <t>346521,г.Шахты, Ростовской области, ул.Энергетики, 1а</t>
  </si>
  <si>
    <t>8(8636)23-93-59</t>
  </si>
  <si>
    <t>http://www.shakhty-energy.ru</t>
  </si>
  <si>
    <t>shgtes@mail.ru</t>
  </si>
  <si>
    <t>c 08:00 до 17:00</t>
  </si>
  <si>
    <t>c 00:00 до 23:59</t>
  </si>
  <si>
    <t>Производство тепловой энергии. Некомбинированная выработка; Производство тепловой энергии. Комбинированная выработка с уст. мощностью производства электрической энергии 25 МВт и более; Производство. Теплоноситель; Передача. Тепловая энергия; Передача. Теплоноситель; Сбыт. Тепловая энергия; Сбыт. Теплоноситель</t>
  </si>
  <si>
    <t>О</t>
  </si>
  <si>
    <t>Город Шахты (60740000)</t>
  </si>
  <si>
    <t>Централизованная система теплоснабжения ООО "Шахтинская ГТЭС"</t>
  </si>
  <si>
    <t>31448467</t>
  </si>
  <si>
    <t>МП "ЖКХ" Гигантовского сельского поселения</t>
  </si>
  <si>
    <t>6153027000</t>
  </si>
  <si>
    <t>31367096</t>
  </si>
  <si>
    <t>ООО "Донтеплоэнерго"</t>
  </si>
  <si>
    <t>6149020281</t>
  </si>
  <si>
    <t>31436757</t>
  </si>
  <si>
    <t>ООО "Комфорт"</t>
  </si>
  <si>
    <t>6126012380</t>
  </si>
  <si>
    <t>31399481</t>
  </si>
  <si>
    <t>ООО "Распределенная генерация - Батайск"</t>
  </si>
  <si>
    <t>6141053581</t>
  </si>
  <si>
    <t>31397120</t>
  </si>
  <si>
    <t>ООО "Седьмой Ветропарк ФРВ"</t>
  </si>
  <si>
    <t>7703474039</t>
  </si>
  <si>
    <t>31451980</t>
  </si>
  <si>
    <t>ООО "ТЕПЛОГАРАНТ"</t>
  </si>
  <si>
    <t>6117009817</t>
  </si>
  <si>
    <t>611701001</t>
  </si>
  <si>
    <t>21-10-2020 00:00:00</t>
  </si>
  <si>
    <t>31443685</t>
  </si>
  <si>
    <t>ООО "Теплотранс"</t>
  </si>
  <si>
    <t>6153008505</t>
  </si>
  <si>
    <t>Производственное отделение "Южные электрические сети" филиала ПАО "Россети Юг" - "Ростовэнерго"</t>
  </si>
  <si>
    <t>26.11.2020</t>
  </si>
  <si>
    <t>10.12.2020</t>
  </si>
  <si>
    <t>АО "Ростовобувь"</t>
  </si>
  <si>
    <t>АО "Шахтинский завод Гидропривод"</t>
  </si>
  <si>
    <t>06-08-2020 00:00:00</t>
  </si>
  <si>
    <t>10-07-2018 00:00:00</t>
  </si>
  <si>
    <t>31464893</t>
  </si>
  <si>
    <t>ООО "Гермес-Сервис"</t>
  </si>
  <si>
    <t>6167081390</t>
  </si>
  <si>
    <t>04-01-2021 00:00:00</t>
  </si>
  <si>
    <t>30-11-2019 00:00:00</t>
  </si>
  <si>
    <t>04-12-2018 00:00:00</t>
  </si>
  <si>
    <t>12-01-2018 00:00:00</t>
  </si>
  <si>
    <t>31-12-2017 00:00:00</t>
  </si>
  <si>
    <t>ООО "СЗ ККПД-Инвест"</t>
  </si>
  <si>
    <t>11-02-2021 00:00:00</t>
  </si>
  <si>
    <t>25-06-2019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</si>
</sst>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08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0">
    <xf numFmtId="49" fontId="0" fillId="0" borderId="0" applyBorder="0">
      <alignment vertical="top"/>
    </xf>
    <xf numFmtId="0" fontId="2" fillId="0" borderId="0"/>
    <xf numFmtId="166" fontId="2" fillId="0" borderId="0"/>
    <xf numFmtId="0" fontId="45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4" fillId="4" borderId="2" applyNumberFormat="0">
      <alignment horizontal="center" vertical="center"/>
    </xf>
    <xf numFmtId="0" fontId="13" fillId="5" borderId="1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0" fontId="22" fillId="0" borderId="0"/>
    <xf numFmtId="0" fontId="1" fillId="0" borderId="0"/>
    <xf numFmtId="0" fontId="1" fillId="0" borderId="0"/>
    <xf numFmtId="0" fontId="43" fillId="7" borderId="0" applyNumberFormat="0" applyBorder="0" applyAlignment="0">
      <alignment horizontal="left" vertical="center"/>
    </xf>
    <xf numFmtId="49" fontId="43" fillId="0" borderId="0" applyBorder="0">
      <alignment vertical="top"/>
    </xf>
    <xf numFmtId="49" fontId="5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3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8" fillId="0" borderId="0"/>
    <xf numFmtId="0" fontId="48" fillId="0" borderId="0"/>
    <xf numFmtId="0" fontId="22" fillId="0" borderId="0"/>
    <xf numFmtId="0" fontId="92" fillId="0" borderId="0" applyNumberFormat="0" applyFill="0" applyBorder="0" applyAlignment="0" applyProtection="0"/>
    <xf numFmtId="0" fontId="93" fillId="0" borderId="39" applyNumberFormat="0" applyFill="0" applyAlignment="0" applyProtection="0"/>
    <xf numFmtId="0" fontId="94" fillId="0" borderId="40" applyNumberFormat="0" applyFill="0" applyAlignment="0" applyProtection="0"/>
    <xf numFmtId="0" fontId="95" fillId="0" borderId="41" applyNumberFormat="0" applyFill="0" applyAlignment="0" applyProtection="0"/>
    <xf numFmtId="0" fontId="95" fillId="0" borderId="0" applyNumberFormat="0" applyFill="0" applyBorder="0" applyAlignment="0" applyProtection="0"/>
    <xf numFmtId="0" fontId="96" fillId="17" borderId="0" applyNumberFormat="0" applyBorder="0" applyAlignment="0" applyProtection="0"/>
    <xf numFmtId="0" fontId="97" fillId="18" borderId="0" applyNumberFormat="0" applyBorder="0" applyAlignment="0" applyProtection="0"/>
    <xf numFmtId="0" fontId="98" fillId="19" borderId="0" applyNumberFormat="0" applyBorder="0" applyAlignment="0" applyProtection="0"/>
    <xf numFmtId="0" fontId="99" fillId="20" borderId="42" applyNumberFormat="0" applyAlignment="0" applyProtection="0"/>
    <xf numFmtId="0" fontId="100" fillId="20" borderId="43" applyNumberFormat="0" applyAlignment="0" applyProtection="0"/>
    <xf numFmtId="0" fontId="101" fillId="0" borderId="44" applyNumberFormat="0" applyFill="0" applyAlignment="0" applyProtection="0"/>
    <xf numFmtId="0" fontId="102" fillId="21" borderId="45" applyNumberFormat="0" applyAlignment="0" applyProtection="0"/>
    <xf numFmtId="0" fontId="103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4" fillId="0" borderId="0" applyNumberFormat="0" applyFill="0" applyBorder="0" applyAlignment="0" applyProtection="0"/>
    <xf numFmtId="0" fontId="105" fillId="0" borderId="47" applyNumberFormat="0" applyFill="0" applyAlignment="0" applyProtection="0"/>
    <xf numFmtId="0" fontId="106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1" borderId="0" applyNumberFormat="0" applyBorder="0" applyAlignment="0" applyProtection="0"/>
    <xf numFmtId="0" fontId="78" fillId="32" borderId="0" applyNumberFormat="0" applyBorder="0" applyAlignment="0" applyProtection="0"/>
    <xf numFmtId="0" fontId="78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78" fillId="36" borderId="0" applyNumberFormat="0" applyBorder="0" applyAlignment="0" applyProtection="0"/>
    <xf numFmtId="0" fontId="78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78" fillId="40" borderId="0" applyNumberFormat="0" applyBorder="0" applyAlignment="0" applyProtection="0"/>
    <xf numFmtId="0" fontId="78" fillId="41" borderId="0" applyNumberFormat="0" applyBorder="0" applyAlignment="0" applyProtection="0"/>
    <xf numFmtId="0" fontId="106" fillId="42" borderId="0" applyNumberFormat="0" applyBorder="0" applyAlignment="0" applyProtection="0"/>
    <xf numFmtId="0" fontId="106" fillId="43" borderId="0" applyNumberFormat="0" applyBorder="0" applyAlignment="0" applyProtection="0"/>
    <xf numFmtId="0" fontId="78" fillId="44" borderId="0" applyNumberFormat="0" applyBorder="0" applyAlignment="0" applyProtection="0"/>
    <xf numFmtId="0" fontId="78" fillId="45" borderId="0" applyNumberFormat="0" applyBorder="0" applyAlignment="0" applyProtection="0"/>
    <xf numFmtId="0" fontId="106" fillId="46" borderId="0" applyNumberFormat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615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5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4" applyFont="1" applyAlignment="1" applyProtection="1">
      <alignment vertical="center" wrapText="1"/>
    </xf>
    <xf numFmtId="49" fontId="10" fillId="0" borderId="0" xfId="54" applyFont="1" applyAlignment="1" applyProtection="1">
      <alignment vertical="center"/>
    </xf>
    <xf numFmtId="0" fontId="10" fillId="0" borderId="0" xfId="53" applyFont="1" applyAlignment="1" applyProtection="1">
      <alignment horizontal="center" vertical="center" wrapText="1"/>
    </xf>
    <xf numFmtId="0" fontId="5" fillId="0" borderId="0" xfId="53" applyFont="1" applyAlignment="1" applyProtection="1">
      <alignment vertical="center" wrapText="1"/>
    </xf>
    <xf numFmtId="0" fontId="5" fillId="0" borderId="0" xfId="53" applyFont="1" applyAlignment="1" applyProtection="1">
      <alignment horizontal="left" vertical="center" wrapText="1"/>
    </xf>
    <xf numFmtId="0" fontId="5" fillId="0" borderId="0" xfId="53" applyFont="1" applyProtection="1"/>
    <xf numFmtId="0" fontId="5" fillId="6" borderId="0" xfId="53" applyFont="1" applyFill="1" applyBorder="1" applyProtection="1"/>
    <xf numFmtId="0" fontId="5" fillId="0" borderId="0" xfId="53" applyFont="1"/>
    <xf numFmtId="0" fontId="25" fillId="0" borderId="0" xfId="53" applyFont="1"/>
    <xf numFmtId="49" fontId="5" fillId="0" borderId="0" xfId="48" applyFont="1" applyProtection="1">
      <alignment vertical="top"/>
    </xf>
    <xf numFmtId="49" fontId="5" fillId="0" borderId="0" xfId="48" applyProtection="1">
      <alignment vertical="top"/>
    </xf>
    <xf numFmtId="0" fontId="10" fillId="0" borderId="0" xfId="58" applyNumberFormat="1" applyFont="1" applyFill="1" applyAlignment="1" applyProtection="1">
      <alignment vertical="center" wrapText="1"/>
    </xf>
    <xf numFmtId="0" fontId="10" fillId="0" borderId="0" xfId="58" applyFont="1" applyFill="1" applyAlignment="1" applyProtection="1">
      <alignment horizontal="left" vertical="center" wrapText="1"/>
    </xf>
    <xf numFmtId="0" fontId="10" fillId="0" borderId="0" xfId="58" applyFont="1" applyAlignment="1" applyProtection="1">
      <alignment vertical="center" wrapText="1"/>
    </xf>
    <xf numFmtId="0" fontId="10" fillId="0" borderId="0" xfId="58" applyFont="1" applyAlignment="1" applyProtection="1">
      <alignment horizontal="center" vertical="center" wrapText="1"/>
    </xf>
    <xf numFmtId="0" fontId="10" fillId="0" borderId="0" xfId="58" applyFont="1" applyFill="1" applyAlignment="1" applyProtection="1">
      <alignment vertical="center" wrapText="1"/>
    </xf>
    <xf numFmtId="0" fontId="23" fillId="0" borderId="0" xfId="58" applyFont="1" applyAlignment="1" applyProtection="1">
      <alignment vertical="center" wrapText="1"/>
    </xf>
    <xf numFmtId="0" fontId="5" fillId="6" borderId="0" xfId="58" applyFont="1" applyFill="1" applyBorder="1" applyAlignment="1" applyProtection="1">
      <alignment vertical="center" wrapText="1"/>
    </xf>
    <xf numFmtId="0" fontId="5" fillId="0" borderId="0" xfId="58" applyFont="1" applyBorder="1" applyAlignment="1" applyProtection="1">
      <alignment vertical="center" wrapText="1"/>
    </xf>
    <xf numFmtId="0" fontId="5" fillId="0" borderId="0" xfId="58" applyFont="1" applyAlignment="1" applyProtection="1">
      <alignment horizontal="right" vertical="center"/>
    </xf>
    <xf numFmtId="0" fontId="5" fillId="0" borderId="0" xfId="58" applyFont="1" applyAlignment="1" applyProtection="1">
      <alignment horizontal="center" vertical="center" wrapText="1"/>
    </xf>
    <xf numFmtId="0" fontId="5" fillId="0" borderId="0" xfId="58" applyFont="1" applyAlignment="1" applyProtection="1">
      <alignment vertical="center" wrapText="1"/>
    </xf>
    <xf numFmtId="0" fontId="26" fillId="6" borderId="0" xfId="58" applyFont="1" applyFill="1" applyBorder="1" applyAlignment="1" applyProtection="1">
      <alignment vertical="center" wrapText="1"/>
    </xf>
    <xf numFmtId="0" fontId="5" fillId="6" borderId="0" xfId="58" applyFont="1" applyFill="1" applyBorder="1" applyAlignment="1" applyProtection="1">
      <alignment horizontal="right" vertical="center" wrapText="1" indent="1"/>
    </xf>
    <xf numFmtId="14" fontId="10" fillId="6" borderId="0" xfId="58" applyNumberFormat="1" applyFont="1" applyFill="1" applyBorder="1" applyAlignment="1" applyProtection="1">
      <alignment horizontal="center" vertical="center" wrapText="1"/>
    </xf>
    <xf numFmtId="0" fontId="10" fillId="6" borderId="0" xfId="58" applyNumberFormat="1" applyFont="1" applyFill="1" applyBorder="1" applyAlignment="1" applyProtection="1">
      <alignment horizontal="center" vertical="center" wrapText="1"/>
    </xf>
    <xf numFmtId="0" fontId="5" fillId="6" borderId="0" xfId="58" applyFont="1" applyFill="1" applyBorder="1" applyAlignment="1" applyProtection="1">
      <alignment horizontal="center" vertical="center" wrapText="1"/>
    </xf>
    <xf numFmtId="14" fontId="5" fillId="6" borderId="0" xfId="58" applyNumberFormat="1" applyFont="1" applyFill="1" applyBorder="1" applyAlignment="1" applyProtection="1">
      <alignment horizontal="center" vertical="center" wrapText="1"/>
    </xf>
    <xf numFmtId="0" fontId="23" fillId="0" borderId="0" xfId="58" applyFont="1" applyAlignment="1" applyProtection="1">
      <alignment horizontal="center" vertical="center" wrapText="1"/>
    </xf>
    <xf numFmtId="0" fontId="27" fillId="6" borderId="0" xfId="58" applyNumberFormat="1" applyFont="1" applyFill="1" applyBorder="1" applyAlignment="1" applyProtection="1">
      <alignment horizontal="center" vertical="center" wrapText="1"/>
    </xf>
    <xf numFmtId="0" fontId="5" fillId="6" borderId="0" xfId="58" applyNumberFormat="1" applyFont="1" applyFill="1" applyBorder="1" applyAlignment="1" applyProtection="1">
      <alignment horizontal="right" vertical="center" wrapText="1" indent="1"/>
    </xf>
    <xf numFmtId="0" fontId="5" fillId="0" borderId="0" xfId="58" applyFont="1" applyFill="1" applyAlignment="1" applyProtection="1">
      <alignment vertical="center"/>
    </xf>
    <xf numFmtId="0" fontId="10" fillId="0" borderId="0" xfId="58" applyFont="1" applyFill="1" applyBorder="1" applyAlignment="1" applyProtection="1">
      <alignment vertical="center" wrapText="1"/>
    </xf>
    <xf numFmtId="49" fontId="10" fillId="0" borderId="0" xfId="58" applyNumberFormat="1" applyFont="1" applyFill="1" applyBorder="1" applyAlignment="1" applyProtection="1">
      <alignment horizontal="left" vertical="center" wrapText="1"/>
    </xf>
    <xf numFmtId="49" fontId="26" fillId="6" borderId="0" xfId="58" applyNumberFormat="1" applyFont="1" applyFill="1" applyBorder="1" applyAlignment="1" applyProtection="1">
      <alignment horizontal="center" vertical="center" wrapText="1"/>
    </xf>
    <xf numFmtId="0" fontId="28" fillId="0" borderId="0" xfId="58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0" applyFont="1" applyFill="1" applyAlignment="1" applyProtection="1">
      <alignment vertical="center" wrapText="1"/>
    </xf>
    <xf numFmtId="0" fontId="22" fillId="0" borderId="0" xfId="51" applyProtection="1"/>
    <xf numFmtId="0" fontId="23" fillId="0" borderId="0" xfId="58" applyNumberFormat="1" applyFont="1" applyFill="1" applyBorder="1" applyAlignment="1" applyProtection="1">
      <alignment horizontal="center" vertical="top" wrapText="1"/>
    </xf>
    <xf numFmtId="0" fontId="0" fillId="6" borderId="8" xfId="58" applyFont="1" applyFill="1" applyBorder="1" applyAlignment="1" applyProtection="1">
      <alignment horizontal="right" vertical="center" wrapText="1" indent="1"/>
    </xf>
    <xf numFmtId="0" fontId="0" fillId="6" borderId="0" xfId="58" applyFont="1" applyFill="1" applyBorder="1" applyAlignment="1" applyProtection="1">
      <alignment horizontal="center" vertical="center" wrapText="1"/>
    </xf>
    <xf numFmtId="49" fontId="0" fillId="6" borderId="0" xfId="58" applyNumberFormat="1" applyFont="1" applyFill="1" applyBorder="1" applyAlignment="1" applyProtection="1">
      <alignment horizontal="right" vertical="center" wrapText="1" indent="1"/>
    </xf>
    <xf numFmtId="49" fontId="32" fillId="6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5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7" fillId="0" borderId="0" xfId="58" applyFont="1" applyAlignment="1" applyProtection="1">
      <alignment vertical="center" wrapText="1"/>
    </xf>
    <xf numFmtId="0" fontId="0" fillId="0" borderId="6" xfId="56" applyFont="1" applyFill="1" applyBorder="1" applyAlignment="1" applyProtection="1">
      <alignment vertical="center" wrapText="1"/>
    </xf>
    <xf numFmtId="0" fontId="37" fillId="0" borderId="0" xfId="60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8" fillId="6" borderId="0" xfId="60" applyFont="1" applyFill="1" applyBorder="1" applyAlignment="1" applyProtection="1">
      <alignment horizontal="center" vertical="center" wrapText="1"/>
    </xf>
    <xf numFmtId="0" fontId="38" fillId="0" borderId="0" xfId="60" applyFont="1" applyFill="1" applyAlignment="1" applyProtection="1">
      <alignment horizontal="center" vertical="center" wrapText="1"/>
    </xf>
    <xf numFmtId="0" fontId="38" fillId="6" borderId="0" xfId="53" applyFont="1" applyFill="1" applyBorder="1" applyAlignment="1" applyProtection="1">
      <alignment horizontal="center"/>
    </xf>
    <xf numFmtId="0" fontId="38" fillId="0" borderId="0" xfId="53" applyFont="1" applyAlignment="1" applyProtection="1">
      <alignment horizontal="center" vertical="center"/>
    </xf>
    <xf numFmtId="0" fontId="38" fillId="6" borderId="0" xfId="53" applyFont="1" applyFill="1" applyBorder="1" applyAlignment="1" applyProtection="1">
      <alignment horizontal="center" vertical="center"/>
    </xf>
    <xf numFmtId="49" fontId="35" fillId="0" borderId="3" xfId="0" applyFont="1" applyBorder="1" applyAlignment="1">
      <alignment vertical="top" wrapText="1"/>
    </xf>
    <xf numFmtId="0" fontId="5" fillId="0" borderId="3" xfId="39" applyFont="1" applyBorder="1" applyAlignment="1" applyProtection="1">
      <alignment horizontal="justify" vertical="top" wrapText="1"/>
    </xf>
    <xf numFmtId="0" fontId="0" fillId="6" borderId="0" xfId="58" applyFont="1" applyFill="1" applyBorder="1" applyAlignment="1" applyProtection="1">
      <alignment horizontal="right" vertical="center" wrapText="1" indent="1"/>
    </xf>
    <xf numFmtId="0" fontId="0" fillId="6" borderId="0" xfId="58" applyNumberFormat="1" applyFont="1" applyFill="1" applyBorder="1" applyAlignment="1" applyProtection="1">
      <alignment horizontal="right" vertical="center" wrapText="1" indent="1"/>
    </xf>
    <xf numFmtId="0" fontId="36" fillId="0" borderId="0" xfId="60" applyFont="1" applyFill="1" applyAlignment="1" applyProtection="1">
      <alignment vertical="center" wrapText="1"/>
    </xf>
    <xf numFmtId="49" fontId="5" fillId="0" borderId="6" xfId="60" applyNumberFormat="1" applyFont="1" applyFill="1" applyBorder="1" applyAlignment="1" applyProtection="1">
      <alignment horizontal="left" vertical="center" wrapText="1"/>
    </xf>
    <xf numFmtId="0" fontId="5" fillId="6" borderId="9" xfId="53" applyFont="1" applyFill="1" applyBorder="1" applyAlignment="1" applyProtection="1">
      <alignment horizontal="center" vertical="center"/>
    </xf>
    <xf numFmtId="49" fontId="5" fillId="0" borderId="9" xfId="53" applyNumberFormat="1" applyFont="1" applyFill="1" applyBorder="1" applyAlignment="1" applyProtection="1">
      <alignment horizontal="left" vertical="center" wrapText="1"/>
    </xf>
    <xf numFmtId="0" fontId="0" fillId="0" borderId="3" xfId="39" applyFont="1" applyBorder="1" applyAlignment="1" applyProtection="1">
      <alignment horizontal="justify" vertical="top" wrapText="1"/>
    </xf>
    <xf numFmtId="0" fontId="79" fillId="0" borderId="0" xfId="58" applyFont="1" applyAlignment="1" applyProtection="1">
      <alignment horizontal="center" vertical="center" wrapText="1"/>
    </xf>
    <xf numFmtId="49" fontId="0" fillId="0" borderId="0" xfId="59" applyNumberFormat="1" applyFont="1" applyAlignment="1" applyProtection="1">
      <alignment vertical="center" wrapText="1"/>
    </xf>
    <xf numFmtId="0" fontId="5" fillId="0" borderId="0" xfId="59" applyFont="1" applyAlignment="1" applyProtection="1">
      <alignment vertical="center"/>
    </xf>
    <xf numFmtId="49" fontId="5" fillId="0" borderId="0" xfId="59" applyNumberFormat="1" applyFont="1" applyAlignment="1" applyProtection="1">
      <alignment vertical="center" wrapText="1"/>
    </xf>
    <xf numFmtId="0" fontId="0" fillId="0" borderId="0" xfId="56" applyFont="1" applyFill="1" applyBorder="1" applyAlignment="1" applyProtection="1">
      <alignment vertical="center" wrapText="1"/>
    </xf>
    <xf numFmtId="0" fontId="14" fillId="0" borderId="0" xfId="52" applyFont="1" applyBorder="1" applyAlignment="1">
      <alignment horizontal="right" vertical="top" wrapText="1"/>
    </xf>
    <xf numFmtId="49" fontId="24" fillId="6" borderId="10" xfId="45" applyFont="1" applyFill="1" applyBorder="1" applyAlignment="1" applyProtection="1">
      <alignment vertical="center" wrapText="1"/>
    </xf>
    <xf numFmtId="49" fontId="20" fillId="6" borderId="11" xfId="45" applyFont="1" applyFill="1" applyBorder="1" applyAlignment="1">
      <alignment horizontal="left" vertical="center" wrapText="1"/>
    </xf>
    <xf numFmtId="49" fontId="20" fillId="6" borderId="12" xfId="45" applyFont="1" applyFill="1" applyBorder="1" applyAlignment="1">
      <alignment horizontal="left" vertical="center" wrapText="1"/>
    </xf>
    <xf numFmtId="49" fontId="24" fillId="6" borderId="13" xfId="45" applyFont="1" applyFill="1" applyBorder="1" applyAlignment="1" applyProtection="1">
      <alignment vertical="center" wrapText="1"/>
    </xf>
    <xf numFmtId="49" fontId="14" fillId="6" borderId="0" xfId="45" applyFont="1" applyFill="1" applyBorder="1" applyAlignment="1">
      <alignment wrapText="1"/>
    </xf>
    <xf numFmtId="49" fontId="14" fillId="6" borderId="14" xfId="45" applyFont="1" applyFill="1" applyBorder="1" applyAlignment="1">
      <alignment wrapText="1"/>
    </xf>
    <xf numFmtId="49" fontId="11" fillId="6" borderId="0" xfId="32" applyNumberFormat="1" applyFont="1" applyFill="1" applyBorder="1" applyAlignment="1" applyProtection="1">
      <alignment horizontal="left" wrapText="1"/>
    </xf>
    <xf numFmtId="49" fontId="11" fillId="6" borderId="0" xfId="32" applyNumberFormat="1" applyFont="1" applyFill="1" applyBorder="1" applyAlignment="1" applyProtection="1">
      <alignment wrapText="1"/>
    </xf>
    <xf numFmtId="49" fontId="14" fillId="6" borderId="0" xfId="45" applyFont="1" applyFill="1" applyBorder="1" applyAlignment="1">
      <alignment horizontal="right" wrapText="1"/>
    </xf>
    <xf numFmtId="49" fontId="20" fillId="6" borderId="0" xfId="45" applyFont="1" applyFill="1" applyBorder="1" applyAlignment="1">
      <alignment horizontal="left" vertical="center" wrapText="1"/>
    </xf>
    <xf numFmtId="49" fontId="20" fillId="6" borderId="14" xfId="45" applyFont="1" applyFill="1" applyBorder="1" applyAlignment="1">
      <alignment horizontal="left" vertical="center" wrapText="1"/>
    </xf>
    <xf numFmtId="49" fontId="14" fillId="0" borderId="0" xfId="45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45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9" fillId="8" borderId="3" xfId="42" applyNumberFormat="1" applyFont="1" applyFill="1" applyBorder="1" applyAlignment="1" applyProtection="1">
      <alignment horizontal="center" vertical="center" wrapText="1"/>
    </xf>
    <xf numFmtId="49" fontId="39" fillId="2" borderId="3" xfId="42" applyNumberFormat="1" applyFont="1" applyFill="1" applyBorder="1" applyAlignment="1" applyProtection="1">
      <alignment horizontal="center" vertical="center" wrapText="1"/>
    </xf>
    <xf numFmtId="49" fontId="24" fillId="6" borderId="13" xfId="45" applyFont="1" applyFill="1" applyBorder="1" applyAlignment="1" applyProtection="1">
      <alignment horizontal="center" vertical="center" wrapText="1"/>
    </xf>
    <xf numFmtId="49" fontId="39" fillId="16" borderId="3" xfId="42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79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6" applyFont="1" applyFill="1" applyBorder="1" applyAlignment="1" applyProtection="1">
      <alignment horizontal="center" vertical="center" wrapText="1"/>
    </xf>
    <xf numFmtId="0" fontId="38" fillId="0" borderId="16" xfId="60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0" applyNumberFormat="1" applyFont="1" applyFill="1" applyBorder="1" applyAlignment="1" applyProtection="1">
      <alignment horizontal="center" vertical="center" wrapText="1"/>
    </xf>
    <xf numFmtId="0" fontId="36" fillId="0" borderId="18" xfId="60" applyFont="1" applyFill="1" applyBorder="1" applyAlignment="1" applyProtection="1">
      <alignment vertical="center" wrapText="1"/>
    </xf>
    <xf numFmtId="49" fontId="5" fillId="11" borderId="6" xfId="60" applyNumberFormat="1" applyFont="1" applyFill="1" applyBorder="1" applyAlignment="1" applyProtection="1">
      <alignment horizontal="left" vertical="center" wrapText="1"/>
      <protection locked="0"/>
    </xf>
    <xf numFmtId="0" fontId="38" fillId="0" borderId="16" xfId="60" applyFont="1" applyFill="1" applyBorder="1" applyAlignment="1" applyProtection="1">
      <alignment horizontal="center" vertical="center" wrapText="1"/>
    </xf>
    <xf numFmtId="49" fontId="0" fillId="11" borderId="6" xfId="59" applyNumberFormat="1" applyFont="1" applyFill="1" applyBorder="1" applyAlignment="1" applyProtection="1">
      <alignment horizontal="center" vertical="center" wrapText="1"/>
      <protection locked="0"/>
    </xf>
    <xf numFmtId="49" fontId="39" fillId="11" borderId="3" xfId="42" applyNumberFormat="1" applyFont="1" applyFill="1" applyBorder="1" applyAlignment="1" applyProtection="1">
      <alignment horizontal="center" vertical="center" wrapText="1"/>
    </xf>
    <xf numFmtId="0" fontId="1" fillId="0" borderId="0" xfId="41" applyProtection="1"/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6" xfId="59" applyNumberFormat="1" applyFont="1" applyFill="1" applyBorder="1" applyAlignment="1" applyProtection="1">
      <alignment horizontal="center" vertical="center" wrapText="1"/>
    </xf>
    <xf numFmtId="0" fontId="8" fillId="0" borderId="0" xfId="58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0" applyNumberFormat="1" applyFont="1" applyFill="1" applyBorder="1" applyAlignment="1" applyProtection="1">
      <alignment vertical="center" wrapText="1"/>
    </xf>
    <xf numFmtId="0" fontId="5" fillId="0" borderId="19" xfId="60" applyFont="1" applyFill="1" applyBorder="1" applyAlignment="1" applyProtection="1">
      <alignment vertical="center" wrapText="1"/>
    </xf>
    <xf numFmtId="0" fontId="10" fillId="0" borderId="0" xfId="60" applyFont="1" applyFill="1" applyAlignment="1" applyProtection="1">
      <alignment vertical="center" wrapText="1"/>
    </xf>
    <xf numFmtId="49" fontId="5" fillId="2" borderId="35" xfId="60" applyNumberFormat="1" applyFont="1" applyFill="1" applyBorder="1" applyAlignment="1" applyProtection="1">
      <alignment horizontal="left" vertical="center" wrapText="1"/>
      <protection locked="0"/>
    </xf>
    <xf numFmtId="0" fontId="5" fillId="0" borderId="6" xfId="59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39" fillId="6" borderId="0" xfId="57" applyFont="1" applyFill="1" applyBorder="1" applyProtection="1"/>
    <xf numFmtId="0" fontId="39" fillId="6" borderId="0" xfId="57" applyFont="1" applyFill="1" applyBorder="1" applyAlignment="1" applyProtection="1">
      <alignment horizontal="center"/>
    </xf>
    <xf numFmtId="0" fontId="5" fillId="6" borderId="0" xfId="57" applyFont="1" applyFill="1" applyBorder="1" applyAlignment="1" applyProtection="1">
      <alignment vertical="center" wrapText="1"/>
    </xf>
    <xf numFmtId="49" fontId="5" fillId="6" borderId="20" xfId="61" applyNumberFormat="1" applyFont="1" applyFill="1" applyBorder="1" applyAlignment="1" applyProtection="1">
      <alignment horizontal="center" vertical="center"/>
    </xf>
    <xf numFmtId="49" fontId="5" fillId="11" borderId="20" xfId="57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57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57" applyFont="1" applyFill="1" applyBorder="1" applyAlignment="1" applyProtection="1">
      <alignment horizontal="left" vertical="center" wrapText="1" indent="2"/>
    </xf>
    <xf numFmtId="0" fontId="80" fillId="6" borderId="0" xfId="57" applyFont="1" applyFill="1" applyBorder="1" applyAlignment="1" applyProtection="1">
      <alignment horizontal="center"/>
    </xf>
    <xf numFmtId="0" fontId="80" fillId="6" borderId="0" xfId="57" applyFont="1" applyFill="1" applyBorder="1" applyProtection="1"/>
    <xf numFmtId="0" fontId="50" fillId="6" borderId="0" xfId="57" applyFont="1" applyFill="1" applyBorder="1" applyProtection="1"/>
    <xf numFmtId="0" fontId="81" fillId="6" borderId="0" xfId="57" applyFont="1" applyFill="1" applyBorder="1" applyAlignment="1" applyProtection="1">
      <alignment horizontal="right" vertical="center"/>
    </xf>
    <xf numFmtId="0" fontId="81" fillId="6" borderId="0" xfId="57" applyFont="1" applyFill="1" applyBorder="1" applyAlignment="1" applyProtection="1">
      <alignment horizontal="right" vertical="top"/>
    </xf>
    <xf numFmtId="49" fontId="5" fillId="6" borderId="21" xfId="61" applyNumberFormat="1" applyFont="1" applyFill="1" applyBorder="1" applyAlignment="1" applyProtection="1">
      <alignment horizontal="center" vertical="center"/>
    </xf>
    <xf numFmtId="0" fontId="5" fillId="6" borderId="21" xfId="57" applyFont="1" applyFill="1" applyBorder="1" applyAlignment="1" applyProtection="1">
      <alignment horizontal="left" vertical="center" wrapText="1" indent="2"/>
    </xf>
    <xf numFmtId="49" fontId="5" fillId="11" borderId="21" xfId="57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57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55" applyFont="1" applyFill="1" applyBorder="1" applyAlignment="1" applyProtection="1">
      <alignment vertical="center" wrapText="1"/>
    </xf>
    <xf numFmtId="0" fontId="46" fillId="0" borderId="0" xfId="55" applyFont="1" applyFill="1" applyAlignment="1" applyProtection="1">
      <alignment horizontal="left" vertical="center" wrapText="1"/>
    </xf>
    <xf numFmtId="0" fontId="52" fillId="0" borderId="0" xfId="55" applyFont="1" applyBorder="1" applyAlignment="1" applyProtection="1">
      <alignment vertical="center" wrapText="1"/>
    </xf>
    <xf numFmtId="0" fontId="18" fillId="6" borderId="0" xfId="59" applyFont="1" applyFill="1" applyBorder="1" applyAlignment="1" applyProtection="1">
      <alignment vertical="center" wrapText="1"/>
    </xf>
    <xf numFmtId="0" fontId="18" fillId="6" borderId="0" xfId="55" applyFont="1" applyFill="1" applyBorder="1" applyAlignment="1" applyProtection="1">
      <alignment horizontal="center" vertical="center" wrapText="1"/>
    </xf>
    <xf numFmtId="0" fontId="18" fillId="0" borderId="0" xfId="59" applyFont="1" applyFill="1" applyBorder="1" applyAlignment="1" applyProtection="1">
      <alignment vertical="center" wrapText="1"/>
    </xf>
    <xf numFmtId="0" fontId="18" fillId="0" borderId="0" xfId="55" applyFont="1" applyAlignment="1" applyProtection="1">
      <alignment vertical="center" wrapText="1"/>
    </xf>
    <xf numFmtId="49" fontId="46" fillId="0" borderId="0" xfId="62" applyNumberFormat="1" applyFont="1" applyFill="1" applyBorder="1" applyAlignment="1" applyProtection="1">
      <alignment horizontal="left" vertical="center" wrapText="1"/>
    </xf>
    <xf numFmtId="49" fontId="18" fillId="6" borderId="0" xfId="62" applyNumberFormat="1" applyFont="1" applyFill="1" applyBorder="1" applyAlignment="1" applyProtection="1">
      <alignment horizontal="center" vertical="center" wrapText="1"/>
    </xf>
    <xf numFmtId="49" fontId="18" fillId="6" borderId="3" xfId="62" applyNumberFormat="1" applyFont="1" applyFill="1" applyBorder="1" applyAlignment="1" applyProtection="1">
      <alignment horizontal="right" vertical="center" wrapText="1" indent="1"/>
    </xf>
    <xf numFmtId="49" fontId="18" fillId="11" borderId="3" xfId="6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62" applyNumberFormat="1" applyFont="1" applyFill="1" applyBorder="1" applyAlignment="1" applyProtection="1">
      <alignment horizontal="center" vertical="center" wrapText="1"/>
    </xf>
    <xf numFmtId="49" fontId="5" fillId="6" borderId="3" xfId="61" applyNumberFormat="1" applyFont="1" applyFill="1" applyBorder="1" applyAlignment="1" applyProtection="1">
      <alignment horizontal="center" vertical="center"/>
    </xf>
    <xf numFmtId="49" fontId="5" fillId="11" borderId="3" xfId="5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57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57" applyFont="1" applyFill="1" applyBorder="1" applyAlignment="1" applyProtection="1">
      <alignment horizontal="left" vertical="center" wrapText="1" indent="3"/>
    </xf>
    <xf numFmtId="0" fontId="0" fillId="6" borderId="6" xfId="57" applyFont="1" applyFill="1" applyBorder="1" applyAlignment="1" applyProtection="1">
      <alignment horizontal="left" vertical="center" wrapText="1" indent="4"/>
    </xf>
    <xf numFmtId="49" fontId="5" fillId="2" borderId="17" xfId="60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0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0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57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57" applyFont="1" applyFill="1" applyBorder="1" applyAlignment="1" applyProtection="1">
      <alignment horizontal="left" vertical="center" wrapText="1" indent="1"/>
    </xf>
    <xf numFmtId="49" fontId="0" fillId="6" borderId="6" xfId="61" applyNumberFormat="1" applyFont="1" applyFill="1" applyBorder="1" applyAlignment="1" applyProtection="1">
      <alignment horizontal="center" vertical="center"/>
    </xf>
    <xf numFmtId="0" fontId="5" fillId="6" borderId="0" xfId="57" applyFont="1" applyFill="1" applyBorder="1" applyAlignment="1" applyProtection="1">
      <alignment horizontal="center" vertical="center" wrapText="1"/>
    </xf>
    <xf numFmtId="0" fontId="32" fillId="6" borderId="0" xfId="61" applyNumberFormat="1" applyFont="1" applyFill="1" applyBorder="1" applyAlignment="1" applyProtection="1">
      <alignment horizontal="center" vertical="center"/>
    </xf>
    <xf numFmtId="0" fontId="5" fillId="6" borderId="6" xfId="50" applyNumberFormat="1" applyFont="1" applyFill="1" applyBorder="1" applyAlignment="1" applyProtection="1">
      <alignment horizontal="center" vertical="center" wrapText="1"/>
    </xf>
    <xf numFmtId="0" fontId="38" fillId="6" borderId="0" xfId="53" applyFont="1" applyFill="1" applyBorder="1" applyAlignment="1" applyProtection="1">
      <alignment horizontal="center" vertical="center" wrapText="1"/>
    </xf>
    <xf numFmtId="0" fontId="5" fillId="6" borderId="6" xfId="53" applyFont="1" applyFill="1" applyBorder="1" applyAlignment="1" applyProtection="1">
      <alignment horizontal="center" vertical="center"/>
    </xf>
    <xf numFmtId="49" fontId="5" fillId="11" borderId="6" xfId="53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57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57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57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0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57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57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57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7" applyFont="1" applyFill="1" applyBorder="1" applyAlignment="1" applyProtection="1">
      <alignment horizontal="center" vertical="center" wrapText="1"/>
    </xf>
    <xf numFmtId="49" fontId="0" fillId="11" borderId="17" xfId="60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8" fillId="0" borderId="18" xfId="60" applyFont="1" applyFill="1" applyBorder="1" applyAlignment="1" applyProtection="1">
      <alignment vertical="center" wrapText="1"/>
    </xf>
    <xf numFmtId="49" fontId="41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49" fontId="5" fillId="2" borderId="6" xfId="53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0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0"/>
    <xf numFmtId="0" fontId="5" fillId="12" borderId="15" xfId="35" applyFont="1" applyFill="1" applyBorder="1" applyAlignment="1" applyProtection="1">
      <alignment horizontal="center"/>
    </xf>
    <xf numFmtId="0" fontId="49" fillId="12" borderId="7" xfId="35" applyFont="1" applyFill="1" applyBorder="1" applyAlignment="1" applyProtection="1">
      <alignment horizontal="left" vertical="center"/>
    </xf>
    <xf numFmtId="0" fontId="49" fillId="12" borderId="17" xfId="35" applyFont="1" applyFill="1" applyBorder="1" applyAlignment="1" applyProtection="1">
      <alignment horizontal="left" vertical="center"/>
    </xf>
    <xf numFmtId="0" fontId="5" fillId="0" borderId="0" xfId="47" applyNumberFormat="1" applyFont="1">
      <alignment vertical="top"/>
    </xf>
    <xf numFmtId="0" fontId="82" fillId="6" borderId="0" xfId="57" applyFont="1" applyFill="1" applyBorder="1" applyAlignment="1" applyProtection="1">
      <alignment vertical="center"/>
    </xf>
    <xf numFmtId="0" fontId="82" fillId="6" borderId="0" xfId="57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53" applyNumberFormat="1" applyFont="1"/>
    <xf numFmtId="49" fontId="5" fillId="6" borderId="6" xfId="61" applyNumberFormat="1" applyFont="1" applyFill="1" applyBorder="1" applyAlignment="1" applyProtection="1">
      <alignment horizontal="center" vertical="center" wrapText="1"/>
    </xf>
    <xf numFmtId="0" fontId="0" fillId="0" borderId="6" xfId="37" applyFont="1" applyFill="1" applyBorder="1" applyAlignment="1" applyProtection="1">
      <alignment horizontal="center" vertical="center" wrapText="1"/>
    </xf>
    <xf numFmtId="0" fontId="5" fillId="6" borderId="6" xfId="60" applyFont="1" applyFill="1" applyBorder="1" applyAlignment="1" applyProtection="1">
      <alignment horizontal="center" vertical="center" wrapText="1"/>
    </xf>
    <xf numFmtId="0" fontId="5" fillId="6" borderId="6" xfId="57" applyFont="1" applyFill="1" applyBorder="1" applyAlignment="1" applyProtection="1">
      <alignment vertical="center" wrapText="1"/>
    </xf>
    <xf numFmtId="49" fontId="55" fillId="12" borderId="7" xfId="0" applyFont="1" applyFill="1" applyBorder="1" applyAlignment="1" applyProtection="1">
      <alignment horizontal="left" vertical="center"/>
    </xf>
    <xf numFmtId="0" fontId="0" fillId="6" borderId="6" xfId="57" applyFont="1" applyFill="1" applyBorder="1" applyAlignment="1" applyProtection="1">
      <alignment horizontal="center" vertical="center" wrapText="1"/>
    </xf>
    <xf numFmtId="0" fontId="0" fillId="6" borderId="6" xfId="57" applyFont="1" applyFill="1" applyBorder="1" applyAlignment="1" applyProtection="1">
      <alignment vertical="center" wrapText="1"/>
    </xf>
    <xf numFmtId="0" fontId="0" fillId="0" borderId="6" xfId="57" applyNumberFormat="1" applyFont="1" applyFill="1" applyBorder="1" applyAlignment="1" applyProtection="1">
      <alignment horizontal="center" vertical="center" wrapText="1"/>
    </xf>
    <xf numFmtId="0" fontId="0" fillId="6" borderId="6" xfId="57" applyFont="1" applyFill="1" applyBorder="1" applyAlignment="1" applyProtection="1">
      <alignment horizontal="left" vertical="center" wrapText="1"/>
    </xf>
    <xf numFmtId="0" fontId="57" fillId="6" borderId="0" xfId="57" applyFont="1" applyFill="1" applyBorder="1" applyProtection="1"/>
    <xf numFmtId="49" fontId="0" fillId="6" borderId="24" xfId="61" applyNumberFormat="1" applyFont="1" applyFill="1" applyBorder="1" applyAlignment="1" applyProtection="1">
      <alignment horizontal="center" vertical="center"/>
    </xf>
    <xf numFmtId="0" fontId="0" fillId="6" borderId="24" xfId="57" applyFont="1" applyFill="1" applyBorder="1" applyAlignment="1" applyProtection="1">
      <alignment horizontal="left" vertical="center" wrapText="1"/>
    </xf>
    <xf numFmtId="49" fontId="55" fillId="12" borderId="7" xfId="0" applyFont="1" applyFill="1" applyBorder="1" applyAlignment="1" applyProtection="1">
      <alignment horizontal="left" vertical="center" indent="1"/>
    </xf>
    <xf numFmtId="49" fontId="5" fillId="6" borderId="0" xfId="57" applyNumberFormat="1" applyFont="1" applyFill="1" applyBorder="1" applyAlignment="1" applyProtection="1">
      <alignment horizontal="center" vertical="center" wrapText="1"/>
    </xf>
    <xf numFmtId="0" fontId="58" fillId="6" borderId="0" xfId="57" applyFont="1" applyFill="1" applyBorder="1" applyProtection="1"/>
    <xf numFmtId="0" fontId="59" fillId="6" borderId="0" xfId="57" applyFont="1" applyFill="1" applyBorder="1" applyProtection="1"/>
    <xf numFmtId="0" fontId="59" fillId="6" borderId="0" xfId="57" applyFont="1" applyFill="1" applyBorder="1" applyAlignment="1" applyProtection="1">
      <alignment horizontal="center"/>
    </xf>
    <xf numFmtId="0" fontId="61" fillId="0" borderId="0" xfId="60" applyFont="1" applyFill="1" applyAlignment="1" applyProtection="1">
      <alignment vertical="center" wrapText="1"/>
    </xf>
    <xf numFmtId="0" fontId="62" fillId="0" borderId="0" xfId="60" applyFont="1" applyFill="1" applyAlignment="1" applyProtection="1">
      <alignment vertical="center" wrapText="1"/>
    </xf>
    <xf numFmtId="0" fontId="62" fillId="6" borderId="0" xfId="60" applyFont="1" applyFill="1" applyBorder="1" applyAlignment="1" applyProtection="1">
      <alignment vertical="center" wrapText="1"/>
    </xf>
    <xf numFmtId="0" fontId="62" fillId="6" borderId="0" xfId="60" applyFont="1" applyFill="1" applyBorder="1" applyAlignment="1" applyProtection="1">
      <alignment horizontal="right" vertical="center"/>
    </xf>
    <xf numFmtId="0" fontId="62" fillId="6" borderId="0" xfId="60" applyFont="1" applyFill="1" applyBorder="1" applyAlignment="1" applyProtection="1">
      <alignment horizontal="right" vertical="center" wrapText="1"/>
    </xf>
    <xf numFmtId="4" fontId="62" fillId="0" borderId="0" xfId="38" applyFont="1" applyFill="1" applyBorder="1" applyAlignment="1" applyProtection="1">
      <alignment horizontal="right" vertical="center" wrapText="1"/>
    </xf>
    <xf numFmtId="0" fontId="62" fillId="0" borderId="0" xfId="56" applyFont="1" applyFill="1" applyBorder="1" applyAlignment="1" applyProtection="1">
      <alignment horizontal="left" vertical="center" wrapText="1" indent="1"/>
    </xf>
    <xf numFmtId="0" fontId="63" fillId="6" borderId="0" xfId="60" applyFont="1" applyFill="1" applyBorder="1" applyAlignment="1" applyProtection="1">
      <alignment horizontal="center" vertical="center" wrapText="1"/>
    </xf>
    <xf numFmtId="0" fontId="32" fillId="6" borderId="0" xfId="60" applyFont="1" applyFill="1" applyBorder="1" applyAlignment="1" applyProtection="1">
      <alignment horizontal="center" vertical="center" wrapText="1"/>
    </xf>
    <xf numFmtId="0" fontId="5" fillId="0" borderId="0" xfId="60" applyFont="1" applyFill="1" applyBorder="1" applyAlignment="1" applyProtection="1">
      <alignment vertical="center" wrapText="1"/>
    </xf>
    <xf numFmtId="0" fontId="38" fillId="0" borderId="6" xfId="60" applyFont="1" applyFill="1" applyBorder="1" applyAlignment="1" applyProtection="1">
      <alignment horizontal="center" vertical="center" wrapText="1"/>
    </xf>
    <xf numFmtId="0" fontId="36" fillId="12" borderId="15" xfId="60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0" fontId="64" fillId="0" borderId="0" xfId="60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7" fillId="11" borderId="6" xfId="31" applyNumberFormat="1" applyFill="1" applyBorder="1" applyAlignment="1" applyProtection="1">
      <alignment horizontal="left" vertical="center" wrapText="1"/>
      <protection locked="0"/>
    </xf>
    <xf numFmtId="49" fontId="83" fillId="0" borderId="0" xfId="60" applyNumberFormat="1" applyFont="1" applyFill="1" applyAlignment="1" applyProtection="1">
      <alignment vertical="center" wrapText="1"/>
    </xf>
    <xf numFmtId="0" fontId="83" fillId="0" borderId="0" xfId="60" applyFont="1" applyFill="1" applyAlignment="1" applyProtection="1">
      <alignment vertical="center" wrapText="1"/>
    </xf>
    <xf numFmtId="0" fontId="66" fillId="0" borderId="0" xfId="60" applyFont="1" applyFill="1" applyAlignment="1" applyProtection="1">
      <alignment vertical="center" wrapText="1"/>
    </xf>
    <xf numFmtId="0" fontId="83" fillId="0" borderId="0" xfId="47" applyNumberFormat="1" applyFont="1" applyFill="1" applyBorder="1" applyAlignment="1">
      <alignment vertical="center"/>
    </xf>
    <xf numFmtId="0" fontId="43" fillId="0" borderId="0" xfId="47" applyNumberFormat="1" applyFill="1" applyBorder="1" applyAlignment="1">
      <alignment vertical="center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49" fontId="84" fillId="6" borderId="0" xfId="37" applyNumberFormat="1" applyFont="1" applyFill="1" applyBorder="1" applyAlignment="1" applyProtection="1">
      <alignment horizontal="center" vertical="center" wrapText="1"/>
    </xf>
    <xf numFmtId="0" fontId="84" fillId="0" borderId="0" xfId="49" applyNumberFormat="1" applyFont="1" applyFill="1" applyBorder="1" applyAlignment="1" applyProtection="1">
      <alignment horizontal="center" vertical="center" wrapText="1"/>
    </xf>
    <xf numFmtId="0" fontId="84" fillId="0" borderId="0" xfId="59" applyNumberFormat="1" applyFont="1" applyFill="1" applyBorder="1" applyAlignment="1" applyProtection="1">
      <alignment horizontal="center" vertical="center" wrapText="1"/>
    </xf>
    <xf numFmtId="0" fontId="84" fillId="0" borderId="0" xfId="47" applyNumberFormat="1" applyFont="1" applyFill="1" applyBorder="1" applyAlignment="1">
      <alignment horizontal="center" vertical="center"/>
    </xf>
    <xf numFmtId="0" fontId="5" fillId="0" borderId="6" xfId="60" applyNumberFormat="1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left" vertical="center" wrapText="1" indent="1"/>
    </xf>
    <xf numFmtId="0" fontId="5" fillId="0" borderId="6" xfId="60" applyNumberFormat="1" applyFont="1" applyFill="1" applyBorder="1" applyAlignment="1" applyProtection="1">
      <alignment vertical="center" wrapText="1"/>
    </xf>
    <xf numFmtId="0" fontId="85" fillId="0" borderId="0" xfId="47" applyNumberFormat="1" applyFont="1" applyFill="1" applyBorder="1" applyAlignment="1">
      <alignment vertical="center"/>
    </xf>
    <xf numFmtId="0" fontId="5" fillId="0" borderId="6" xfId="49" applyFont="1" applyFill="1" applyBorder="1" applyAlignment="1" applyProtection="1">
      <alignment horizontal="left" vertical="center" wrapText="1" indent="3"/>
    </xf>
    <xf numFmtId="0" fontId="5" fillId="0" borderId="6" xfId="49" applyFont="1" applyFill="1" applyBorder="1" applyAlignment="1" applyProtection="1">
      <alignment horizontal="left" vertical="center" wrapText="1" indent="4"/>
    </xf>
    <xf numFmtId="49" fontId="5" fillId="12" borderId="15" xfId="60" applyNumberFormat="1" applyFont="1" applyFill="1" applyBorder="1" applyAlignment="1" applyProtection="1">
      <alignment horizontal="center" vertical="center" wrapText="1"/>
    </xf>
    <xf numFmtId="0" fontId="5" fillId="12" borderId="7" xfId="59" applyNumberFormat="1" applyFont="1" applyFill="1" applyBorder="1" applyAlignment="1" applyProtection="1">
      <alignment horizontal="left" vertical="center" wrapText="1"/>
    </xf>
    <xf numFmtId="49" fontId="5" fillId="12" borderId="17" xfId="60" applyNumberFormat="1" applyFont="1" applyFill="1" applyBorder="1" applyAlignment="1" applyProtection="1">
      <alignment vertical="center" wrapText="1"/>
    </xf>
    <xf numFmtId="0" fontId="83" fillId="0" borderId="0" xfId="47" applyNumberFormat="1" applyFont="1" applyFill="1" applyBorder="1" applyAlignment="1" applyProtection="1">
      <alignment vertical="center"/>
    </xf>
    <xf numFmtId="0" fontId="43" fillId="0" borderId="0" xfId="47" applyNumberFormat="1" applyFill="1" applyBorder="1" applyAlignment="1" applyProtection="1">
      <alignment vertical="center"/>
    </xf>
    <xf numFmtId="49" fontId="5" fillId="0" borderId="0" xfId="60" applyNumberFormat="1" applyFont="1" applyFill="1" applyBorder="1" applyAlignment="1" applyProtection="1">
      <alignment horizontal="center" vertical="center" wrapText="1"/>
    </xf>
    <xf numFmtId="49" fontId="5" fillId="0" borderId="0" xfId="60" applyNumberFormat="1" applyFont="1" applyFill="1" applyBorder="1" applyAlignment="1" applyProtection="1">
      <alignment vertical="center" wrapText="1"/>
    </xf>
    <xf numFmtId="49" fontId="10" fillId="0" borderId="0" xfId="46" applyFont="1" applyBorder="1" applyProtection="1">
      <alignment vertical="top"/>
    </xf>
    <xf numFmtId="49" fontId="5" fillId="0" borderId="0" xfId="46" applyFont="1" applyBorder="1" applyProtection="1">
      <alignment vertical="top"/>
    </xf>
    <xf numFmtId="49" fontId="38" fillId="0" borderId="0" xfId="46" applyFont="1" applyBorder="1" applyAlignment="1" applyProtection="1">
      <alignment horizontal="center" vertical="center"/>
    </xf>
    <xf numFmtId="49" fontId="5" fillId="0" borderId="0" xfId="46" applyBorder="1" applyProtection="1">
      <alignment vertical="top"/>
    </xf>
    <xf numFmtId="0" fontId="5" fillId="6" borderId="0" xfId="46" applyNumberFormat="1" applyFont="1" applyFill="1" applyBorder="1" applyAlignment="1" applyProtection="1"/>
    <xf numFmtId="0" fontId="34" fillId="6" borderId="0" xfId="46" applyNumberFormat="1" applyFont="1" applyFill="1" applyBorder="1" applyAlignment="1" applyProtection="1">
      <alignment horizontal="center" vertical="center" wrapText="1"/>
    </xf>
    <xf numFmtId="0" fontId="10" fillId="6" borderId="0" xfId="46" applyNumberFormat="1" applyFont="1" applyFill="1" applyBorder="1" applyAlignment="1" applyProtection="1"/>
    <xf numFmtId="49" fontId="5" fillId="0" borderId="6" xfId="50" applyNumberFormat="1" applyFont="1" applyFill="1" applyBorder="1" applyAlignment="1" applyProtection="1">
      <alignment horizontal="center" vertical="center" wrapText="1"/>
    </xf>
    <xf numFmtId="49" fontId="5" fillId="11" borderId="6" xfId="59" applyNumberFormat="1" applyFont="1" applyFill="1" applyBorder="1" applyAlignment="1" applyProtection="1">
      <alignment horizontal="left" vertical="center" wrapText="1"/>
      <protection locked="0"/>
    </xf>
    <xf numFmtId="49" fontId="77" fillId="11" borderId="6" xfId="34" applyNumberFormat="1" applyFill="1" applyBorder="1" applyAlignment="1" applyProtection="1">
      <alignment horizontal="left" vertical="center" wrapText="1"/>
      <protection locked="0"/>
    </xf>
    <xf numFmtId="0" fontId="5" fillId="12" borderId="15" xfId="60" applyFont="1" applyFill="1" applyBorder="1" applyAlignment="1" applyProtection="1">
      <alignment vertical="center" wrapText="1"/>
    </xf>
    <xf numFmtId="49" fontId="55" fillId="12" borderId="7" xfId="46" applyFont="1" applyFill="1" applyBorder="1" applyAlignment="1" applyProtection="1">
      <alignment horizontal="left" vertical="center"/>
    </xf>
    <xf numFmtId="49" fontId="29" fillId="12" borderId="7" xfId="46" applyFont="1" applyFill="1" applyBorder="1" applyAlignment="1" applyProtection="1">
      <alignment horizontal="center" vertical="top"/>
    </xf>
    <xf numFmtId="49" fontId="29" fillId="12" borderId="17" xfId="46" applyFont="1" applyFill="1" applyBorder="1" applyAlignment="1" applyProtection="1">
      <alignment horizontal="center" vertical="top"/>
    </xf>
    <xf numFmtId="0" fontId="5" fillId="6" borderId="24" xfId="53" applyFont="1" applyFill="1" applyBorder="1" applyAlignment="1" applyProtection="1">
      <alignment horizontal="center" vertical="center"/>
    </xf>
    <xf numFmtId="49" fontId="5" fillId="0" borderId="24" xfId="53" applyNumberFormat="1" applyFont="1" applyFill="1" applyBorder="1" applyAlignment="1" applyProtection="1">
      <alignment horizontal="left" vertical="center" wrapText="1"/>
    </xf>
    <xf numFmtId="49" fontId="7" fillId="12" borderId="15" xfId="46" applyFont="1" applyFill="1" applyBorder="1" applyAlignment="1" applyProtection="1">
      <alignment horizontal="center" vertical="center"/>
    </xf>
    <xf numFmtId="49" fontId="55" fillId="12" borderId="17" xfId="46" applyFont="1" applyFill="1" applyBorder="1" applyAlignment="1" applyProtection="1">
      <alignment horizontal="left" vertical="center"/>
    </xf>
    <xf numFmtId="49" fontId="8" fillId="0" borderId="0" xfId="46" applyFont="1" applyBorder="1" applyAlignment="1" applyProtection="1">
      <alignment horizontal="right" vertical="top"/>
    </xf>
    <xf numFmtId="49" fontId="8" fillId="0" borderId="0" xfId="46" applyFont="1" applyAlignment="1">
      <alignment vertical="top"/>
    </xf>
    <xf numFmtId="0" fontId="5" fillId="0" borderId="6" xfId="47" applyNumberFormat="1" applyFont="1" applyFill="1" applyBorder="1" applyAlignment="1">
      <alignment horizontal="center" vertical="center"/>
    </xf>
    <xf numFmtId="49" fontId="5" fillId="0" borderId="0" xfId="58" applyNumberFormat="1" applyFont="1" applyFill="1" applyBorder="1" applyAlignment="1" applyProtection="1">
      <alignment horizontal="center" vertical="center" wrapText="1"/>
    </xf>
    <xf numFmtId="0" fontId="7" fillId="9" borderId="25" xfId="59" applyFont="1" applyFill="1" applyBorder="1" applyAlignment="1" applyProtection="1">
      <alignment horizontal="center" vertical="center" wrapText="1"/>
    </xf>
    <xf numFmtId="0" fontId="5" fillId="0" borderId="17" xfId="59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5" fillId="6" borderId="0" xfId="58" applyNumberFormat="1" applyFont="1" applyFill="1" applyBorder="1" applyAlignment="1" applyProtection="1">
      <alignment horizontal="center" vertical="center" wrapText="1"/>
    </xf>
    <xf numFmtId="0" fontId="65" fillId="0" borderId="0" xfId="58" applyFont="1" applyFill="1" applyAlignment="1" applyProtection="1">
      <alignment horizontal="left" vertical="center" wrapText="1"/>
    </xf>
    <xf numFmtId="0" fontId="67" fillId="0" borderId="0" xfId="58" applyFont="1" applyAlignment="1" applyProtection="1">
      <alignment vertical="center" wrapText="1"/>
    </xf>
    <xf numFmtId="0" fontId="65" fillId="6" borderId="0" xfId="58" applyNumberFormat="1" applyFont="1" applyFill="1" applyBorder="1" applyAlignment="1" applyProtection="1">
      <alignment horizontal="center" vertical="center" wrapText="1"/>
    </xf>
    <xf numFmtId="0" fontId="68" fillId="6" borderId="0" xfId="58" applyFont="1" applyFill="1" applyBorder="1" applyAlignment="1" applyProtection="1">
      <alignment horizontal="right" vertical="center" wrapText="1" indent="1"/>
    </xf>
    <xf numFmtId="0" fontId="68" fillId="6" borderId="0" xfId="58" applyFont="1" applyFill="1" applyBorder="1" applyAlignment="1" applyProtection="1">
      <alignment horizontal="center" vertical="center" wrapText="1"/>
    </xf>
    <xf numFmtId="0" fontId="68" fillId="0" borderId="0" xfId="58" applyFont="1" applyAlignment="1" applyProtection="1">
      <alignment vertical="center" wrapText="1"/>
    </xf>
    <xf numFmtId="0" fontId="83" fillId="0" borderId="0" xfId="58" applyFont="1" applyAlignment="1" applyProtection="1">
      <alignment horizontal="center" vertical="center" wrapText="1"/>
    </xf>
    <xf numFmtId="0" fontId="65" fillId="0" borderId="0" xfId="58" applyFont="1" applyFill="1" applyAlignment="1" applyProtection="1">
      <alignment vertical="center" wrapText="1"/>
    </xf>
    <xf numFmtId="0" fontId="68" fillId="6" borderId="0" xfId="58" applyFont="1" applyFill="1" applyBorder="1" applyAlignment="1" applyProtection="1">
      <alignment vertical="center" wrapText="1"/>
    </xf>
    <xf numFmtId="0" fontId="69" fillId="6" borderId="0" xfId="58" applyFont="1" applyFill="1" applyBorder="1" applyAlignment="1" applyProtection="1">
      <alignment vertical="center" wrapText="1"/>
    </xf>
    <xf numFmtId="0" fontId="64" fillId="6" borderId="0" xfId="58" applyFont="1" applyFill="1" applyBorder="1" applyAlignment="1" applyProtection="1">
      <alignment vertical="center" wrapText="1"/>
    </xf>
    <xf numFmtId="0" fontId="64" fillId="6" borderId="0" xfId="58" applyFont="1" applyFill="1" applyBorder="1" applyAlignment="1" applyProtection="1">
      <alignment horizontal="center" vertical="center" wrapText="1"/>
    </xf>
    <xf numFmtId="14" fontId="64" fillId="6" borderId="0" xfId="58" applyNumberFormat="1" applyFont="1" applyFill="1" applyBorder="1" applyAlignment="1" applyProtection="1">
      <alignment horizontal="center" vertical="center" wrapText="1"/>
    </xf>
    <xf numFmtId="0" fontId="70" fillId="0" borderId="0" xfId="58" applyFont="1" applyFill="1" applyBorder="1" applyAlignment="1" applyProtection="1">
      <alignment vertical="center" wrapText="1"/>
    </xf>
    <xf numFmtId="0" fontId="70" fillId="0" borderId="0" xfId="58" applyFont="1" applyFill="1" applyAlignment="1" applyProtection="1">
      <alignment horizontal="left" vertical="center" wrapText="1"/>
    </xf>
    <xf numFmtId="0" fontId="71" fillId="0" borderId="0" xfId="58" applyFont="1" applyAlignment="1" applyProtection="1">
      <alignment vertical="center" wrapText="1"/>
    </xf>
    <xf numFmtId="0" fontId="72" fillId="6" borderId="0" xfId="58" applyFont="1" applyFill="1" applyBorder="1" applyAlignment="1" applyProtection="1">
      <alignment vertical="center" wrapText="1"/>
    </xf>
    <xf numFmtId="0" fontId="72" fillId="0" borderId="0" xfId="58" applyFont="1" applyAlignment="1" applyProtection="1">
      <alignment vertical="center" wrapText="1"/>
    </xf>
    <xf numFmtId="0" fontId="72" fillId="6" borderId="0" xfId="58" applyFont="1" applyFill="1" applyBorder="1" applyAlignment="1" applyProtection="1">
      <alignment horizontal="center" vertical="center" wrapText="1"/>
    </xf>
    <xf numFmtId="0" fontId="86" fillId="0" borderId="0" xfId="58" applyFont="1" applyAlignment="1" applyProtection="1">
      <alignment horizontal="center" vertical="center" wrapText="1"/>
    </xf>
    <xf numFmtId="49" fontId="70" fillId="0" borderId="0" xfId="58" applyNumberFormat="1" applyFont="1" applyFill="1" applyBorder="1" applyAlignment="1" applyProtection="1">
      <alignment horizontal="left" vertical="center" wrapText="1"/>
    </xf>
    <xf numFmtId="49" fontId="72" fillId="6" borderId="0" xfId="58" applyNumberFormat="1" applyFont="1" applyFill="1" applyBorder="1" applyAlignment="1" applyProtection="1">
      <alignment horizontal="center" vertical="center" wrapText="1"/>
    </xf>
    <xf numFmtId="49" fontId="72" fillId="6" borderId="0" xfId="58" applyNumberFormat="1" applyFont="1" applyFill="1" applyBorder="1" applyAlignment="1" applyProtection="1">
      <alignment horizontal="right" vertical="center" wrapText="1" indent="1"/>
    </xf>
    <xf numFmtId="14" fontId="70" fillId="6" borderId="0" xfId="58" applyNumberFormat="1" applyFont="1" applyFill="1" applyBorder="1" applyAlignment="1" applyProtection="1">
      <alignment horizontal="center" vertical="center" wrapText="1"/>
    </xf>
    <xf numFmtId="0" fontId="70" fillId="6" borderId="0" xfId="58" applyNumberFormat="1" applyFont="1" applyFill="1" applyBorder="1" applyAlignment="1" applyProtection="1">
      <alignment horizontal="center" vertical="center" wrapText="1"/>
    </xf>
    <xf numFmtId="0" fontId="72" fillId="6" borderId="0" xfId="58" applyFont="1" applyFill="1" applyBorder="1" applyAlignment="1" applyProtection="1">
      <alignment horizontal="right" vertical="center" wrapText="1" indent="1"/>
    </xf>
    <xf numFmtId="0" fontId="70" fillId="0" borderId="0" xfId="58" applyFont="1" applyFill="1" applyAlignment="1" applyProtection="1">
      <alignment vertical="center" wrapText="1"/>
    </xf>
    <xf numFmtId="0" fontId="73" fillId="6" borderId="0" xfId="58" applyFont="1" applyFill="1" applyBorder="1" applyAlignment="1" applyProtection="1">
      <alignment horizontal="center" vertical="center" wrapText="1"/>
    </xf>
    <xf numFmtId="0" fontId="74" fillId="6" borderId="0" xfId="58" applyFont="1" applyFill="1" applyBorder="1" applyAlignment="1" applyProtection="1">
      <alignment vertical="center" wrapText="1"/>
    </xf>
    <xf numFmtId="0" fontId="65" fillId="0" borderId="0" xfId="58" applyFont="1" applyFill="1" applyBorder="1" applyAlignment="1" applyProtection="1">
      <alignment vertical="center" wrapText="1"/>
    </xf>
    <xf numFmtId="49" fontId="5" fillId="10" borderId="6" xfId="59" applyNumberFormat="1" applyFont="1" applyFill="1" applyBorder="1" applyAlignment="1" applyProtection="1">
      <alignment horizontal="left" vertical="center" wrapText="1"/>
    </xf>
    <xf numFmtId="0" fontId="0" fillId="8" borderId="6" xfId="58" applyFont="1" applyFill="1" applyBorder="1" applyAlignment="1" applyProtection="1">
      <alignment horizontal="left" vertical="center" indent="1"/>
    </xf>
    <xf numFmtId="0" fontId="72" fillId="6" borderId="0" xfId="58" applyNumberFormat="1" applyFont="1" applyFill="1" applyBorder="1" applyAlignment="1" applyProtection="1">
      <alignment horizontal="left" vertical="center" wrapText="1" indent="1"/>
    </xf>
    <xf numFmtId="49" fontId="5" fillId="10" borderId="6" xfId="59" applyNumberFormat="1" applyFont="1" applyFill="1" applyBorder="1" applyAlignment="1" applyProtection="1">
      <alignment horizontal="left" vertical="center" wrapText="1" indent="1"/>
    </xf>
    <xf numFmtId="0" fontId="5" fillId="11" borderId="6" xfId="58" applyNumberFormat="1" applyFont="1" applyFill="1" applyBorder="1" applyAlignment="1" applyProtection="1">
      <alignment horizontal="left" vertical="center" wrapText="1" indent="1"/>
      <protection locked="0"/>
    </xf>
    <xf numFmtId="14" fontId="68" fillId="0" borderId="0" xfId="59" applyNumberFormat="1" applyFont="1" applyFill="1" applyBorder="1" applyAlignment="1" applyProtection="1">
      <alignment horizontal="left" vertical="center" wrapText="1" indent="1"/>
    </xf>
    <xf numFmtId="49" fontId="68" fillId="0" borderId="0" xfId="58" applyNumberFormat="1" applyFont="1" applyFill="1" applyBorder="1" applyAlignment="1" applyProtection="1">
      <alignment horizontal="left" vertical="center" wrapText="1" indent="1"/>
    </xf>
    <xf numFmtId="0" fontId="68" fillId="6" borderId="0" xfId="58" applyNumberFormat="1" applyFont="1" applyFill="1" applyBorder="1" applyAlignment="1" applyProtection="1">
      <alignment horizontal="left" vertical="center" wrapText="1" indent="1"/>
    </xf>
    <xf numFmtId="0" fontId="68" fillId="0" borderId="0" xfId="59" applyNumberFormat="1" applyFont="1" applyFill="1" applyBorder="1" applyAlignment="1" applyProtection="1">
      <alignment horizontal="left" vertical="center" wrapText="1" indent="1"/>
    </xf>
    <xf numFmtId="0" fontId="68" fillId="6" borderId="0" xfId="58" applyFont="1" applyFill="1" applyBorder="1" applyAlignment="1" applyProtection="1">
      <alignment horizontal="left" vertical="center" wrapText="1" indent="1"/>
    </xf>
    <xf numFmtId="0" fontId="5" fillId="6" borderId="0" xfId="58" applyNumberFormat="1" applyFont="1" applyFill="1" applyBorder="1" applyAlignment="1" applyProtection="1">
      <alignment horizontal="left" vertical="center" wrapText="1" indent="1"/>
    </xf>
    <xf numFmtId="49" fontId="5" fillId="8" borderId="6" xfId="58" applyNumberFormat="1" applyFont="1" applyFill="1" applyBorder="1" applyAlignment="1" applyProtection="1">
      <alignment horizontal="left" vertical="center" wrapText="1" indent="1"/>
    </xf>
    <xf numFmtId="49" fontId="5" fillId="0" borderId="6" xfId="58" applyNumberFormat="1" applyFont="1" applyFill="1" applyBorder="1" applyAlignment="1" applyProtection="1">
      <alignment horizontal="left" vertical="center" wrapText="1" indent="1"/>
    </xf>
    <xf numFmtId="49" fontId="72" fillId="0" borderId="23" xfId="58" applyNumberFormat="1" applyFont="1" applyFill="1" applyBorder="1" applyAlignment="1" applyProtection="1">
      <alignment horizontal="left" vertical="center" wrapText="1" indent="1"/>
    </xf>
    <xf numFmtId="0" fontId="23" fillId="0" borderId="0" xfId="58" applyNumberFormat="1" applyFont="1" applyFill="1" applyBorder="1" applyAlignment="1" applyProtection="1">
      <alignment horizontal="left" vertical="top" wrapText="1" indent="1"/>
    </xf>
    <xf numFmtId="0" fontId="72" fillId="6" borderId="0" xfId="58" applyFont="1" applyFill="1" applyBorder="1" applyAlignment="1" applyProtection="1">
      <alignment horizontal="left" vertical="center" wrapText="1" indent="1"/>
    </xf>
    <xf numFmtId="0" fontId="5" fillId="6" borderId="0" xfId="57" applyFont="1" applyFill="1" applyBorder="1" applyAlignment="1" applyProtection="1">
      <alignment horizontal="center" vertical="top" wrapText="1"/>
    </xf>
    <xf numFmtId="0" fontId="0" fillId="8" borderId="6" xfId="57" applyNumberFormat="1" applyFont="1" applyFill="1" applyBorder="1" applyAlignment="1" applyProtection="1">
      <alignment horizontal="left" vertical="center" wrapText="1"/>
    </xf>
    <xf numFmtId="49" fontId="0" fillId="11" borderId="6" xfId="57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59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57" applyFont="1" applyFill="1" applyBorder="1" applyAlignment="1" applyProtection="1">
      <alignment vertical="top" wrapText="1"/>
    </xf>
    <xf numFmtId="0" fontId="43" fillId="0" borderId="0" xfId="43" applyNumberFormat="1">
      <alignment vertical="top"/>
    </xf>
    <xf numFmtId="49" fontId="43" fillId="0" borderId="0" xfId="43">
      <alignment vertical="top"/>
    </xf>
    <xf numFmtId="0" fontId="64" fillId="0" borderId="0" xfId="57" applyFont="1" applyFill="1" applyBorder="1" applyAlignment="1" applyProtection="1">
      <alignment vertical="center"/>
    </xf>
    <xf numFmtId="0" fontId="64" fillId="0" borderId="0" xfId="36" applyFont="1" applyFill="1" applyBorder="1" applyAlignment="1" applyProtection="1">
      <alignment horizontal="center" vertical="center" wrapText="1"/>
    </xf>
    <xf numFmtId="0" fontId="64" fillId="0" borderId="0" xfId="53" applyFont="1" applyProtection="1"/>
    <xf numFmtId="49" fontId="55" fillId="15" borderId="36" xfId="0" applyFont="1" applyFill="1" applyBorder="1" applyAlignment="1" applyProtection="1">
      <alignment horizontal="left" vertical="center"/>
    </xf>
    <xf numFmtId="0" fontId="18" fillId="0" borderId="0" xfId="36" applyFont="1" applyFill="1" applyBorder="1" applyAlignment="1" applyProtection="1">
      <alignment vertical="center" wrapText="1"/>
    </xf>
    <xf numFmtId="0" fontId="64" fillId="0" borderId="0" xfId="36" applyFont="1" applyFill="1" applyBorder="1" applyAlignment="1" applyProtection="1">
      <alignment vertical="center" wrapText="1"/>
    </xf>
    <xf numFmtId="0" fontId="64" fillId="0" borderId="0" xfId="53" applyFont="1"/>
    <xf numFmtId="0" fontId="62" fillId="0" borderId="0" xfId="53" applyFont="1"/>
    <xf numFmtId="0" fontId="5" fillId="0" borderId="6" xfId="60" applyFont="1" applyFill="1" applyBorder="1" applyAlignment="1" applyProtection="1">
      <alignment horizontal="center" vertical="center" wrapText="1"/>
    </xf>
    <xf numFmtId="14" fontId="5" fillId="10" borderId="6" xfId="59" applyNumberFormat="1" applyFont="1" applyFill="1" applyBorder="1" applyAlignment="1" applyProtection="1">
      <alignment horizontal="center" vertical="center" wrapText="1"/>
    </xf>
    <xf numFmtId="0" fontId="5" fillId="6" borderId="8" xfId="57" applyFont="1" applyFill="1" applyBorder="1" applyAlignment="1" applyProtection="1">
      <alignment vertical="center" wrapText="1"/>
    </xf>
    <xf numFmtId="0" fontId="36" fillId="0" borderId="6" xfId="60" applyFont="1" applyFill="1" applyBorder="1" applyAlignment="1" applyProtection="1">
      <alignment vertical="center" wrapText="1"/>
    </xf>
    <xf numFmtId="49" fontId="32" fillId="6" borderId="7" xfId="37" applyNumberFormat="1" applyFont="1" applyFill="1" applyBorder="1" applyAlignment="1" applyProtection="1">
      <alignment horizontal="center" vertical="center" wrapText="1"/>
    </xf>
    <xf numFmtId="0" fontId="38" fillId="12" borderId="15" xfId="60" applyFont="1" applyFill="1" applyBorder="1" applyAlignment="1" applyProtection="1">
      <alignment horizontal="center" vertical="center" wrapText="1"/>
    </xf>
    <xf numFmtId="0" fontId="5" fillId="12" borderId="7" xfId="60" applyFont="1" applyFill="1" applyBorder="1" applyAlignment="1" applyProtection="1">
      <alignment horizontal="center" vertical="center" wrapText="1"/>
    </xf>
    <xf numFmtId="14" fontId="5" fillId="12" borderId="7" xfId="59" applyNumberFormat="1" applyFont="1" applyFill="1" applyBorder="1" applyAlignment="1" applyProtection="1">
      <alignment horizontal="center" vertical="center" wrapText="1"/>
    </xf>
    <xf numFmtId="49" fontId="5" fillId="12" borderId="7" xfId="60" applyNumberFormat="1" applyFont="1" applyFill="1" applyBorder="1" applyAlignment="1" applyProtection="1">
      <alignment horizontal="center" vertical="center" wrapText="1"/>
    </xf>
    <xf numFmtId="14" fontId="47" fillId="12" borderId="7" xfId="59" applyNumberFormat="1" applyFont="1" applyFill="1" applyBorder="1" applyAlignment="1" applyProtection="1">
      <alignment horizontal="center" vertical="center" wrapText="1"/>
    </xf>
    <xf numFmtId="49" fontId="77" fillId="12" borderId="7" xfId="31" applyNumberFormat="1" applyFill="1" applyBorder="1" applyAlignment="1" applyProtection="1">
      <alignment horizontal="left" vertical="center" wrapText="1"/>
    </xf>
    <xf numFmtId="49" fontId="0" fillId="12" borderId="17" xfId="60" applyNumberFormat="1" applyFont="1" applyFill="1" applyBorder="1" applyAlignment="1" applyProtection="1">
      <alignment horizontal="center" vertical="center" wrapText="1"/>
    </xf>
    <xf numFmtId="0" fontId="5" fillId="0" borderId="6" xfId="59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3" fillId="0" borderId="0" xfId="60" applyFont="1" applyFill="1" applyAlignment="1" applyProtection="1">
      <alignment horizontal="center" vertical="center" wrapText="1"/>
    </xf>
    <xf numFmtId="14" fontId="5" fillId="8" borderId="6" xfId="59" applyNumberFormat="1" applyFont="1" applyFill="1" applyBorder="1" applyAlignment="1" applyProtection="1">
      <alignment horizontal="left" vertical="center" wrapText="1"/>
    </xf>
    <xf numFmtId="49" fontId="5" fillId="8" borderId="6" xfId="60" applyNumberFormat="1" applyFont="1" applyFill="1" applyBorder="1" applyAlignment="1" applyProtection="1">
      <alignment horizontal="left" vertical="center" wrapText="1"/>
    </xf>
    <xf numFmtId="0" fontId="61" fillId="0" borderId="0" xfId="58" applyFont="1" applyFill="1" applyAlignment="1" applyProtection="1">
      <alignment vertical="center" wrapText="1"/>
    </xf>
    <xf numFmtId="0" fontId="61" fillId="0" borderId="0" xfId="58" applyFont="1" applyFill="1" applyAlignment="1" applyProtection="1">
      <alignment horizontal="left" vertical="center" wrapText="1"/>
    </xf>
    <xf numFmtId="0" fontId="75" fillId="0" borderId="0" xfId="58" applyFont="1" applyAlignment="1" applyProtection="1">
      <alignment vertical="center" wrapText="1"/>
    </xf>
    <xf numFmtId="0" fontId="62" fillId="6" borderId="0" xfId="58" applyFont="1" applyFill="1" applyBorder="1" applyAlignment="1" applyProtection="1">
      <alignment vertical="center" wrapText="1"/>
    </xf>
    <xf numFmtId="0" fontId="62" fillId="6" borderId="0" xfId="58" applyFont="1" applyFill="1" applyBorder="1" applyAlignment="1" applyProtection="1">
      <alignment horizontal="right" vertical="center" wrapText="1" indent="1"/>
    </xf>
    <xf numFmtId="49" fontId="62" fillId="0" borderId="0" xfId="59" applyNumberFormat="1" applyFont="1" applyFill="1" applyBorder="1" applyAlignment="1" applyProtection="1">
      <alignment horizontal="left" vertical="center" wrapText="1" indent="1"/>
    </xf>
    <xf numFmtId="0" fontId="62" fillId="0" borderId="0" xfId="58" applyFont="1" applyAlignment="1" applyProtection="1">
      <alignment vertical="center" wrapText="1"/>
    </xf>
    <xf numFmtId="0" fontId="87" fillId="0" borderId="0" xfId="58" applyFont="1" applyAlignment="1" applyProtection="1">
      <alignment horizontal="center" vertical="center" wrapText="1"/>
    </xf>
    <xf numFmtId="0" fontId="62" fillId="0" borderId="0" xfId="58" applyFont="1" applyFill="1" applyBorder="1" applyAlignment="1" applyProtection="1">
      <alignment horizontal="right" vertical="center" wrapText="1" indent="1"/>
    </xf>
    <xf numFmtId="49" fontId="62" fillId="0" borderId="0" xfId="58" applyNumberFormat="1" applyFont="1" applyFill="1" applyBorder="1" applyAlignment="1" applyProtection="1">
      <alignment horizontal="left" vertical="center" wrapText="1" indent="1"/>
    </xf>
    <xf numFmtId="0" fontId="0" fillId="8" borderId="6" xfId="58" applyNumberFormat="1" applyFont="1" applyFill="1" applyBorder="1" applyAlignment="1" applyProtection="1">
      <alignment horizontal="left" vertical="center" wrapText="1" indent="1"/>
    </xf>
    <xf numFmtId="0" fontId="5" fillId="8" borderId="6" xfId="58" applyNumberFormat="1" applyFont="1" applyFill="1" applyBorder="1" applyAlignment="1" applyProtection="1">
      <alignment horizontal="left" vertical="center" wrapText="1" indent="1"/>
    </xf>
    <xf numFmtId="0" fontId="63" fillId="0" borderId="0" xfId="60" applyFont="1" applyFill="1" applyAlignment="1" applyProtection="1">
      <alignment horizontal="center" vertical="center" wrapText="1"/>
    </xf>
    <xf numFmtId="0" fontId="62" fillId="6" borderId="0" xfId="53" applyFont="1" applyFill="1" applyBorder="1" applyProtection="1"/>
    <xf numFmtId="0" fontId="62" fillId="0" borderId="0" xfId="53" applyFont="1" applyProtection="1"/>
    <xf numFmtId="0" fontId="63" fillId="6" borderId="0" xfId="53" applyFont="1" applyFill="1" applyBorder="1" applyAlignment="1" applyProtection="1">
      <alignment horizontal="center" vertical="center"/>
    </xf>
    <xf numFmtId="0" fontId="8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5" fillId="0" borderId="0" xfId="0" applyNumberFormat="1" applyFont="1" applyFill="1" applyBorder="1" applyAlignment="1">
      <alignment vertical="center"/>
    </xf>
    <xf numFmtId="49" fontId="5" fillId="12" borderId="26" xfId="60" applyNumberFormat="1" applyFont="1" applyFill="1" applyBorder="1" applyAlignment="1" applyProtection="1">
      <alignment horizontal="center" vertical="center" wrapText="1"/>
    </xf>
    <xf numFmtId="0" fontId="5" fillId="12" borderId="28" xfId="59" applyNumberFormat="1" applyFont="1" applyFill="1" applyBorder="1" applyAlignment="1" applyProtection="1">
      <alignment horizontal="left" vertical="center" wrapText="1"/>
    </xf>
    <xf numFmtId="49" fontId="55" fillId="12" borderId="7" xfId="0" applyFont="1" applyFill="1" applyBorder="1" applyAlignment="1" applyProtection="1">
      <alignment horizontal="left" vertical="center" indent="2"/>
    </xf>
    <xf numFmtId="0" fontId="0" fillId="6" borderId="15" xfId="57" applyFont="1" applyFill="1" applyBorder="1" applyAlignment="1" applyProtection="1">
      <alignment horizontal="left" vertical="center" wrapText="1" indent="1"/>
    </xf>
    <xf numFmtId="49" fontId="5" fillId="10" borderId="24" xfId="59" applyNumberFormat="1" applyFont="1" applyFill="1" applyBorder="1" applyAlignment="1" applyProtection="1">
      <alignment horizontal="left" vertical="center" wrapText="1"/>
    </xf>
    <xf numFmtId="0" fontId="0" fillId="12" borderId="17" xfId="57" applyFont="1" applyFill="1" applyBorder="1" applyAlignment="1" applyProtection="1">
      <alignment vertical="top" wrapText="1"/>
    </xf>
    <xf numFmtId="0" fontId="88" fillId="6" borderId="0" xfId="57" applyFont="1" applyFill="1" applyBorder="1" applyAlignment="1" applyProtection="1">
      <alignment vertical="center"/>
    </xf>
    <xf numFmtId="0" fontId="83" fillId="0" borderId="0" xfId="0" applyNumberFormat="1" applyFont="1" applyFill="1" applyBorder="1" applyAlignment="1">
      <alignment horizontal="center" vertical="center"/>
    </xf>
    <xf numFmtId="0" fontId="0" fillId="0" borderId="6" xfId="60" applyNumberFormat="1" applyFont="1" applyFill="1" applyBorder="1" applyAlignment="1" applyProtection="1">
      <alignment vertical="center" wrapText="1"/>
    </xf>
    <xf numFmtId="3" fontId="0" fillId="11" borderId="17" xfId="57" applyNumberFormat="1" applyFont="1" applyFill="1" applyBorder="1" applyAlignment="1" applyProtection="1">
      <alignment horizontal="right" vertical="center" wrapText="1"/>
      <protection locked="0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44" applyFont="1">
      <alignment vertical="top"/>
    </xf>
    <xf numFmtId="49" fontId="38" fillId="0" borderId="0" xfId="44" applyFont="1" applyAlignment="1">
      <alignment horizontal="center" vertical="center" wrapText="1"/>
    </xf>
    <xf numFmtId="0" fontId="5" fillId="11" borderId="6" xfId="59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44">
      <alignment vertical="top"/>
    </xf>
    <xf numFmtId="0" fontId="83" fillId="0" borderId="0" xfId="44" applyNumberFormat="1" applyFont="1">
      <alignment vertical="top"/>
    </xf>
    <xf numFmtId="49" fontId="83" fillId="0" borderId="0" xfId="44" applyNumberFormat="1" applyFont="1">
      <alignment vertical="top"/>
    </xf>
    <xf numFmtId="49" fontId="64" fillId="0" borderId="0" xfId="0" applyFont="1">
      <alignment vertical="top"/>
    </xf>
    <xf numFmtId="49" fontId="64" fillId="0" borderId="0" xfId="44" applyFont="1">
      <alignment vertical="top"/>
    </xf>
    <xf numFmtId="0" fontId="5" fillId="0" borderId="0" xfId="49" applyFont="1" applyFill="1" applyBorder="1" applyAlignment="1" applyProtection="1">
      <alignment horizontal="left" vertical="center" wrapText="1" indent="2"/>
    </xf>
    <xf numFmtId="0" fontId="5" fillId="0" borderId="0" xfId="59" applyNumberFormat="1" applyFont="1" applyFill="1" applyBorder="1" applyAlignment="1" applyProtection="1">
      <alignment horizontal="left" vertical="center" wrapText="1"/>
    </xf>
    <xf numFmtId="0" fontId="91" fillId="0" borderId="0" xfId="60" applyFont="1" applyFill="1" applyAlignment="1" applyProtection="1">
      <alignment vertical="center"/>
    </xf>
    <xf numFmtId="0" fontId="91" fillId="0" borderId="0" xfId="47" applyNumberFormat="1" applyFont="1" applyFill="1" applyBorder="1" applyAlignment="1">
      <alignment vertical="center"/>
    </xf>
    <xf numFmtId="0" fontId="91" fillId="0" borderId="0" xfId="47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8" fillId="0" borderId="0" xfId="60" applyFont="1" applyFill="1" applyAlignment="1" applyProtection="1">
      <alignment vertical="center" wrapText="1"/>
    </xf>
    <xf numFmtId="49" fontId="68" fillId="0" borderId="6" xfId="60" applyNumberFormat="1" applyFont="1" applyFill="1" applyBorder="1" applyAlignment="1" applyProtection="1">
      <alignment horizontal="left" vertical="center" wrapText="1"/>
    </xf>
    <xf numFmtId="0" fontId="76" fillId="6" borderId="0" xfId="60" applyFont="1" applyFill="1" applyBorder="1" applyAlignment="1" applyProtection="1">
      <alignment horizontal="center" vertical="center" wrapText="1"/>
    </xf>
    <xf numFmtId="0" fontId="0" fillId="0" borderId="0" xfId="60" applyFont="1" applyFill="1" applyAlignment="1" applyProtection="1">
      <alignment vertical="center" wrapText="1"/>
    </xf>
    <xf numFmtId="49" fontId="0" fillId="0" borderId="6" xfId="60" applyNumberFormat="1" applyFont="1" applyFill="1" applyBorder="1" applyAlignment="1" applyProtection="1">
      <alignment vertical="top" wrapText="1"/>
    </xf>
    <xf numFmtId="49" fontId="68" fillId="0" borderId="24" xfId="60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5" fillId="12" borderId="23" xfId="0" applyFont="1" applyFill="1" applyBorder="1" applyAlignment="1" applyProtection="1">
      <alignment vertical="center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57" applyNumberFormat="1" applyFont="1" applyFill="1" applyBorder="1" applyAlignment="1" applyProtection="1">
      <alignment horizontal="left" vertical="center" wrapText="1" indent="1"/>
      <protection locked="0"/>
    </xf>
    <xf numFmtId="49" fontId="55" fillId="12" borderId="7" xfId="47" applyFont="1" applyFill="1" applyBorder="1" applyAlignment="1" applyProtection="1">
      <alignment horizontal="left" vertical="center" indent="1"/>
    </xf>
    <xf numFmtId="49" fontId="55" fillId="12" borderId="27" xfId="0" applyFont="1" applyFill="1" applyBorder="1" applyAlignment="1" applyProtection="1">
      <alignment horizontal="left" vertical="center" indent="4"/>
    </xf>
    <xf numFmtId="49" fontId="55" fillId="12" borderId="7" xfId="0" applyFont="1" applyFill="1" applyBorder="1" applyAlignment="1" applyProtection="1">
      <alignment horizontal="left" vertical="center" indent="3"/>
    </xf>
    <xf numFmtId="0" fontId="14" fillId="0" borderId="0" xfId="52" applyFont="1" applyFill="1" applyBorder="1" applyAlignment="1" applyProtection="1">
      <alignment wrapText="1"/>
    </xf>
    <xf numFmtId="0" fontId="89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39" fillId="6" borderId="0" xfId="45" applyNumberFormat="1" applyFont="1" applyFill="1" applyBorder="1" applyAlignment="1">
      <alignment vertical="center" wrapText="1"/>
    </xf>
    <xf numFmtId="0" fontId="40" fillId="6" borderId="0" xfId="45" applyNumberFormat="1" applyFont="1" applyFill="1" applyBorder="1" applyAlignment="1">
      <alignment vertical="center" wrapText="1"/>
    </xf>
    <xf numFmtId="0" fontId="39" fillId="6" borderId="0" xfId="45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1" fillId="0" borderId="0" xfId="58" applyFont="1" applyFill="1" applyBorder="1" applyAlignment="1" applyProtection="1">
      <alignment vertical="center" wrapText="1"/>
    </xf>
    <xf numFmtId="49" fontId="61" fillId="0" borderId="0" xfId="58" applyNumberFormat="1" applyFont="1" applyFill="1" applyBorder="1" applyAlignment="1" applyProtection="1">
      <alignment horizontal="left" vertical="center" wrapText="1"/>
    </xf>
    <xf numFmtId="49" fontId="62" fillId="6" borderId="0" xfId="58" applyNumberFormat="1" applyFont="1" applyFill="1" applyBorder="1" applyAlignment="1" applyProtection="1">
      <alignment horizontal="center" vertical="center" wrapText="1"/>
    </xf>
    <xf numFmtId="49" fontId="62" fillId="6" borderId="0" xfId="58" applyNumberFormat="1" applyFont="1" applyFill="1" applyBorder="1" applyAlignment="1" applyProtection="1">
      <alignment horizontal="right" vertical="center" wrapText="1" indent="1"/>
    </xf>
    <xf numFmtId="49" fontId="62" fillId="0" borderId="0" xfId="58" applyNumberFormat="1" applyFont="1" applyFill="1" applyBorder="1" applyAlignment="1" applyProtection="1">
      <alignment horizontal="center" vertical="center" wrapText="1"/>
    </xf>
    <xf numFmtId="0" fontId="62" fillId="6" borderId="0" xfId="58" applyFont="1" applyFill="1" applyBorder="1" applyAlignment="1" applyProtection="1">
      <alignment horizontal="center" vertical="center" wrapText="1"/>
    </xf>
    <xf numFmtId="0" fontId="5" fillId="0" borderId="0" xfId="58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07" fillId="6" borderId="0" xfId="58" applyFont="1" applyFill="1" applyBorder="1" applyAlignment="1" applyProtection="1">
      <alignment horizontal="center" vertical="center" wrapText="1"/>
    </xf>
    <xf numFmtId="0" fontId="107" fillId="0" borderId="0" xfId="58" applyFont="1" applyAlignment="1" applyProtection="1">
      <alignment horizontal="center" vertical="center" wrapText="1"/>
    </xf>
    <xf numFmtId="0" fontId="83" fillId="0" borderId="0" xfId="60" applyFont="1" applyFill="1" applyAlignment="1" applyProtection="1">
      <alignment vertical="center"/>
    </xf>
    <xf numFmtId="0" fontId="83" fillId="0" borderId="0" xfId="60" applyNumberFormat="1" applyFont="1" applyFill="1" applyAlignment="1" applyProtection="1">
      <alignment horizontal="left" vertical="center" wrapText="1"/>
    </xf>
    <xf numFmtId="49" fontId="83" fillId="0" borderId="0" xfId="60" applyNumberFormat="1" applyFont="1" applyFill="1" applyAlignment="1" applyProtection="1">
      <alignment horizontal="left" vertical="center" wrapText="1"/>
    </xf>
    <xf numFmtId="0" fontId="83" fillId="0" borderId="0" xfId="60" applyFont="1" applyFill="1" applyBorder="1" applyAlignment="1" applyProtection="1">
      <alignment vertical="center" wrapText="1"/>
    </xf>
    <xf numFmtId="49" fontId="83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53" applyNumberFormat="1" applyFont="1"/>
    <xf numFmtId="49" fontId="0" fillId="0" borderId="0" xfId="0" applyNumberFormat="1">
      <alignment vertical="top"/>
    </xf>
    <xf numFmtId="49" fontId="0" fillId="11" borderId="6" xfId="59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6" xfId="59" applyNumberFormat="1" applyFont="1" applyFill="1" applyBorder="1" applyAlignment="1" applyProtection="1">
      <alignment horizontal="left" vertical="center" wrapText="1" indent="1"/>
    </xf>
    <xf numFmtId="0" fontId="5" fillId="10" borderId="6" xfId="59" applyNumberFormat="1" applyFont="1" applyFill="1" applyBorder="1" applyAlignment="1" applyProtection="1">
      <alignment horizontal="left" vertical="center" wrapText="1"/>
    </xf>
    <xf numFmtId="0" fontId="0" fillId="0" borderId="6" xfId="49" applyFont="1" applyFill="1" applyBorder="1" applyAlignment="1" applyProtection="1">
      <alignment horizontal="left" vertical="center" wrapText="1" indent="2"/>
    </xf>
    <xf numFmtId="0" fontId="0" fillId="0" borderId="6" xfId="60" applyFont="1" applyFill="1" applyBorder="1" applyAlignment="1" applyProtection="1">
      <alignment horizontal="center" vertical="center" wrapText="1"/>
    </xf>
    <xf numFmtId="0" fontId="5" fillId="13" borderId="48" xfId="53" applyFont="1" applyFill="1" applyBorder="1" applyAlignment="1">
      <alignment horizontal="center" vertical="center"/>
    </xf>
    <xf numFmtId="0" fontId="0" fillId="0" borderId="15" xfId="60" applyFont="1" applyFill="1" applyBorder="1" applyAlignment="1" applyProtection="1">
      <alignment horizontal="center" vertical="center" wrapText="1"/>
    </xf>
    <xf numFmtId="0" fontId="0" fillId="2" borderId="6" xfId="57" applyNumberFormat="1" applyFont="1" applyFill="1" applyBorder="1" applyAlignment="1" applyProtection="1">
      <alignment horizontal="right" vertical="center" wrapText="1"/>
      <protection locked="0"/>
    </xf>
    <xf numFmtId="0" fontId="83" fillId="0" borderId="6" xfId="60" applyFont="1" applyFill="1" applyBorder="1" applyAlignment="1" applyProtection="1">
      <alignment vertical="center"/>
    </xf>
    <xf numFmtId="0" fontId="0" fillId="0" borderId="6" xfId="59" applyFont="1" applyBorder="1" applyAlignment="1" applyProtection="1">
      <alignment horizontal="left" vertical="center"/>
    </xf>
    <xf numFmtId="0" fontId="5" fillId="11" borderId="6" xfId="59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6" xfId="57" applyNumberFormat="1" applyFont="1" applyFill="1" applyBorder="1" applyAlignment="1" applyProtection="1">
      <alignment horizontal="left" vertical="center" wrapText="1"/>
    </xf>
    <xf numFmtId="49" fontId="0" fillId="0" borderId="6" xfId="59" applyNumberFormat="1" applyFont="1" applyFill="1" applyBorder="1" applyAlignment="1" applyProtection="1">
      <alignment horizontal="left" vertical="center" wrapText="1"/>
    </xf>
    <xf numFmtId="49" fontId="5" fillId="10" borderId="15" xfId="59" applyNumberFormat="1" applyFont="1" applyFill="1" applyBorder="1" applyAlignment="1" applyProtection="1">
      <alignment horizontal="left" vertical="center" wrapText="1"/>
    </xf>
    <xf numFmtId="49" fontId="5" fillId="11" borderId="15" xfId="57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0" fillId="6" borderId="6" xfId="61" applyNumberFormat="1" applyFont="1" applyFill="1" applyBorder="1" applyAlignment="1" applyProtection="1">
      <alignment horizontal="center" vertical="center"/>
    </xf>
    <xf numFmtId="0" fontId="83" fillId="6" borderId="0" xfId="57" applyFont="1" applyFill="1" applyBorder="1" applyProtection="1"/>
    <xf numFmtId="0" fontId="83" fillId="6" borderId="0" xfId="57" applyFont="1" applyFill="1" applyBorder="1" applyAlignment="1" applyProtection="1">
      <alignment vertical="center" wrapText="1"/>
    </xf>
    <xf numFmtId="0" fontId="83" fillId="0" borderId="0" xfId="58" applyFont="1" applyAlignment="1" applyProtection="1">
      <alignment vertical="top" wrapText="1"/>
    </xf>
    <xf numFmtId="0" fontId="83" fillId="0" borderId="0" xfId="58" applyFont="1" applyAlignment="1" applyProtection="1">
      <alignment vertical="center" wrapText="1"/>
    </xf>
    <xf numFmtId="0" fontId="5" fillId="0" borderId="6" xfId="60" applyFont="1" applyFill="1" applyBorder="1" applyAlignment="1" applyProtection="1">
      <alignment horizontal="center" vertical="center" wrapText="1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14" fontId="5" fillId="10" borderId="6" xfId="59" applyNumberFormat="1" applyFont="1" applyFill="1" applyBorder="1" applyAlignment="1" applyProtection="1">
      <alignment horizontal="center" vertical="center" wrapText="1"/>
    </xf>
    <xf numFmtId="0" fontId="83" fillId="0" borderId="0" xfId="0" applyNumberFormat="1" applyFont="1" applyFill="1" applyBorder="1" applyAlignment="1">
      <alignment horizontal="center" vertical="center"/>
    </xf>
    <xf numFmtId="22" fontId="5" fillId="0" borderId="0" xfId="53" applyNumberFormat="1" applyFont="1" applyAlignment="1" applyProtection="1">
      <alignment horizontal="left" vertical="center" wrapText="1"/>
    </xf>
    <xf numFmtId="2" fontId="0" fillId="11" borderId="17" xfId="57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59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59" applyNumberFormat="1" applyFont="1" applyFill="1" applyBorder="1" applyAlignment="1" applyProtection="1">
      <alignment horizontal="left" vertical="center" wrapText="1"/>
    </xf>
    <xf numFmtId="49" fontId="77" fillId="0" borderId="6" xfId="31" applyNumberFormat="1" applyFill="1" applyBorder="1" applyAlignment="1" applyProtection="1">
      <alignment horizontal="left" vertical="center" wrapText="1"/>
    </xf>
    <xf numFmtId="0" fontId="14" fillId="6" borderId="0" xfId="45" applyNumberFormat="1" applyFont="1" applyFill="1" applyBorder="1" applyAlignment="1">
      <alignment horizontal="justify" vertical="top" wrapText="1"/>
    </xf>
    <xf numFmtId="49" fontId="14" fillId="6" borderId="0" xfId="45" applyFont="1" applyFill="1" applyBorder="1" applyAlignment="1">
      <alignment horizontal="left" vertical="top" wrapText="1" indent="1"/>
    </xf>
    <xf numFmtId="49" fontId="14" fillId="6" borderId="32" xfId="45" applyFont="1" applyFill="1" applyBorder="1" applyAlignment="1">
      <alignment vertical="center" wrapText="1"/>
    </xf>
    <xf numFmtId="49" fontId="14" fillId="6" borderId="0" xfId="45" applyFont="1" applyFill="1" applyBorder="1" applyAlignment="1">
      <alignment vertical="center" wrapText="1"/>
    </xf>
    <xf numFmtId="49" fontId="14" fillId="6" borderId="32" xfId="45" applyFont="1" applyFill="1" applyBorder="1" applyAlignment="1">
      <alignment horizontal="left" vertical="center" wrapText="1"/>
    </xf>
    <xf numFmtId="49" fontId="14" fillId="6" borderId="0" xfId="45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45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45" applyNumberFormat="1" applyFont="1" applyFill="1" applyBorder="1" applyAlignment="1" applyProtection="1">
      <alignment horizontal="justify" vertical="top" wrapText="1"/>
    </xf>
    <xf numFmtId="49" fontId="14" fillId="6" borderId="0" xfId="45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3" applyNumberFormat="1" applyFont="1" applyFill="1" applyBorder="1" applyAlignment="1" applyProtection="1">
      <alignment horizontal="left" vertical="center" wrapText="1"/>
    </xf>
    <xf numFmtId="49" fontId="77" fillId="0" borderId="0" xfId="34" applyNumberFormat="1" applyBorder="1" applyAlignment="1" applyProtection="1">
      <alignment vertical="center"/>
    </xf>
    <xf numFmtId="49" fontId="77" fillId="0" borderId="0" xfId="31" applyNumberFormat="1" applyBorder="1" applyAlignment="1" applyProtection="1">
      <alignment vertical="center"/>
    </xf>
    <xf numFmtId="49" fontId="14" fillId="6" borderId="0" xfId="45" applyFont="1" applyFill="1" applyBorder="1" applyAlignment="1">
      <alignment horizontal="justify" vertical="justify" wrapText="1"/>
    </xf>
    <xf numFmtId="49" fontId="29" fillId="0" borderId="0" xfId="33" applyNumberFormat="1" applyFont="1" applyFill="1" applyBorder="1" applyAlignment="1" applyProtection="1">
      <alignment horizontal="left" vertical="top" wrapText="1"/>
    </xf>
    <xf numFmtId="0" fontId="18" fillId="0" borderId="37" xfId="63" applyFont="1" applyBorder="1" applyAlignment="1">
      <alignment horizontal="left" vertical="center" wrapText="1" indent="1"/>
    </xf>
    <xf numFmtId="0" fontId="18" fillId="0" borderId="7" xfId="57" applyFont="1" applyFill="1" applyBorder="1" applyAlignment="1" applyProtection="1">
      <alignment horizontal="left" vertical="center" indent="1"/>
    </xf>
    <xf numFmtId="49" fontId="83" fillId="6" borderId="0" xfId="57" applyNumberFormat="1" applyFont="1" applyFill="1" applyBorder="1" applyAlignment="1" applyProtection="1">
      <alignment horizontal="center" vertical="center" wrapText="1"/>
    </xf>
    <xf numFmtId="0" fontId="8" fillId="0" borderId="0" xfId="58" applyFont="1" applyAlignment="1" applyProtection="1">
      <alignment horizontal="right" vertical="top" wrapText="1"/>
    </xf>
    <xf numFmtId="0" fontId="8" fillId="0" borderId="0" xfId="58" applyFont="1" applyAlignment="1" applyProtection="1">
      <alignment horizontal="left" vertical="top" wrapText="1"/>
    </xf>
    <xf numFmtId="49" fontId="0" fillId="6" borderId="6" xfId="61" applyNumberFormat="1" applyFont="1" applyFill="1" applyBorder="1" applyAlignment="1" applyProtection="1">
      <alignment horizontal="center" vertical="center" wrapText="1"/>
    </xf>
    <xf numFmtId="49" fontId="5" fillId="6" borderId="6" xfId="61" applyNumberFormat="1" applyFont="1" applyFill="1" applyBorder="1" applyAlignment="1" applyProtection="1">
      <alignment horizontal="center" vertical="center" wrapText="1"/>
    </xf>
    <xf numFmtId="0" fontId="0" fillId="6" borderId="24" xfId="57" applyFont="1" applyFill="1" applyBorder="1" applyAlignment="1" applyProtection="1">
      <alignment horizontal="left" vertical="top" wrapText="1"/>
    </xf>
    <xf numFmtId="0" fontId="0" fillId="6" borderId="18" xfId="57" applyFont="1" applyFill="1" applyBorder="1" applyAlignment="1" applyProtection="1">
      <alignment horizontal="left" vertical="top" wrapText="1"/>
    </xf>
    <xf numFmtId="0" fontId="60" fillId="0" borderId="0" xfId="57" applyFont="1" applyFill="1" applyBorder="1" applyAlignment="1" applyProtection="1">
      <alignment horizontal="center" vertical="center"/>
    </xf>
    <xf numFmtId="0" fontId="90" fillId="6" borderId="0" xfId="57" applyFont="1" applyFill="1" applyBorder="1" applyAlignment="1" applyProtection="1">
      <alignment horizontal="left" vertical="center" wrapText="1"/>
    </xf>
    <xf numFmtId="0" fontId="0" fillId="6" borderId="6" xfId="57" applyFont="1" applyFill="1" applyBorder="1" applyAlignment="1" applyProtection="1">
      <alignment horizontal="center" vertical="center" wrapText="1"/>
    </xf>
    <xf numFmtId="0" fontId="5" fillId="6" borderId="6" xfId="57" applyFont="1" applyFill="1" applyBorder="1" applyAlignment="1" applyProtection="1">
      <alignment horizontal="center" vertical="center" wrapText="1"/>
    </xf>
    <xf numFmtId="0" fontId="5" fillId="6" borderId="8" xfId="57" applyFont="1" applyFill="1" applyBorder="1" applyAlignment="1" applyProtection="1">
      <alignment horizontal="center" vertical="center" wrapText="1"/>
    </xf>
    <xf numFmtId="0" fontId="83" fillId="6" borderId="0" xfId="57" applyFont="1" applyFill="1" applyBorder="1" applyAlignment="1" applyProtection="1">
      <alignment horizontal="center" vertical="center" wrapText="1"/>
    </xf>
    <xf numFmtId="0" fontId="0" fillId="0" borderId="24" xfId="60" applyNumberFormat="1" applyFont="1" applyFill="1" applyBorder="1" applyAlignment="1" applyProtection="1">
      <alignment horizontal="left" vertical="top" wrapText="1"/>
    </xf>
    <xf numFmtId="0" fontId="0" fillId="0" borderId="18" xfId="60" applyNumberFormat="1" applyFont="1" applyFill="1" applyBorder="1" applyAlignment="1" applyProtection="1">
      <alignment horizontal="left" vertical="top" wrapText="1"/>
    </xf>
    <xf numFmtId="0" fontId="18" fillId="0" borderId="17" xfId="36" applyFont="1" applyFill="1" applyBorder="1" applyAlignment="1" applyProtection="1">
      <alignment horizontal="left" vertical="center" wrapText="1" indent="1"/>
    </xf>
    <xf numFmtId="0" fontId="18" fillId="0" borderId="6" xfId="36" applyFont="1" applyFill="1" applyBorder="1" applyAlignment="1" applyProtection="1">
      <alignment horizontal="left" vertical="center" wrapText="1" indent="1"/>
    </xf>
    <xf numFmtId="0" fontId="18" fillId="0" borderId="15" xfId="36" applyFont="1" applyFill="1" applyBorder="1" applyAlignment="1" applyProtection="1">
      <alignment horizontal="left" vertical="center" wrapText="1" indent="1"/>
    </xf>
    <xf numFmtId="0" fontId="0" fillId="0" borderId="6" xfId="37" applyFont="1" applyFill="1" applyBorder="1" applyAlignment="1" applyProtection="1">
      <alignment horizontal="center" vertical="center" wrapText="1"/>
    </xf>
    <xf numFmtId="0" fontId="0" fillId="0" borderId="6" xfId="60" applyFont="1" applyFill="1" applyBorder="1" applyAlignment="1" applyProtection="1">
      <alignment horizontal="center" vertical="center" wrapText="1"/>
    </xf>
    <xf numFmtId="0" fontId="0" fillId="0" borderId="24" xfId="60" applyFont="1" applyFill="1" applyBorder="1" applyAlignment="1" applyProtection="1">
      <alignment horizontal="center" vertical="center" wrapText="1"/>
    </xf>
    <xf numFmtId="0" fontId="5" fillId="0" borderId="6" xfId="60" applyFont="1" applyFill="1" applyBorder="1" applyAlignment="1" applyProtection="1">
      <alignment horizontal="center" vertical="center" wrapText="1"/>
    </xf>
    <xf numFmtId="0" fontId="0" fillId="0" borderId="18" xfId="60" applyFont="1" applyFill="1" applyBorder="1" applyAlignment="1" applyProtection="1">
      <alignment horizontal="center" vertical="center" wrapText="1"/>
    </xf>
    <xf numFmtId="0" fontId="0" fillId="0" borderId="28" xfId="60" applyFont="1" applyFill="1" applyBorder="1" applyAlignment="1" applyProtection="1">
      <alignment horizontal="center" vertical="center" wrapText="1"/>
    </xf>
    <xf numFmtId="0" fontId="0" fillId="0" borderId="33" xfId="60" applyFont="1" applyFill="1" applyBorder="1" applyAlignment="1" applyProtection="1">
      <alignment horizontal="center" vertical="center" wrapText="1"/>
    </xf>
    <xf numFmtId="0" fontId="0" fillId="0" borderId="26" xfId="60" applyFont="1" applyFill="1" applyBorder="1" applyAlignment="1" applyProtection="1">
      <alignment horizontal="center" vertical="center" wrapText="1"/>
    </xf>
    <xf numFmtId="0" fontId="0" fillId="0" borderId="22" xfId="60" applyFont="1" applyFill="1" applyBorder="1" applyAlignment="1" applyProtection="1">
      <alignment horizontal="center" vertical="center" wrapText="1"/>
    </xf>
    <xf numFmtId="0" fontId="0" fillId="0" borderId="15" xfId="60" applyFont="1" applyFill="1" applyBorder="1" applyAlignment="1" applyProtection="1">
      <alignment horizontal="center" vertical="center" wrapText="1"/>
    </xf>
    <xf numFmtId="0" fontId="8" fillId="0" borderId="0" xfId="60" applyFont="1" applyFill="1" applyAlignment="1" applyProtection="1">
      <alignment horizontal="left" vertical="top" wrapText="1"/>
    </xf>
    <xf numFmtId="0" fontId="38" fillId="6" borderId="8" xfId="60" applyFont="1" applyFill="1" applyBorder="1" applyAlignment="1" applyProtection="1">
      <alignment horizontal="center" vertical="top" wrapText="1"/>
    </xf>
    <xf numFmtId="0" fontId="5" fillId="6" borderId="6" xfId="60" applyFont="1" applyFill="1" applyBorder="1" applyAlignment="1" applyProtection="1">
      <alignment horizontal="center" vertical="center" wrapText="1"/>
    </xf>
    <xf numFmtId="0" fontId="5" fillId="8" borderId="24" xfId="59" applyNumberFormat="1" applyFont="1" applyFill="1" applyBorder="1" applyAlignment="1" applyProtection="1">
      <alignment horizontal="left" vertical="center" wrapText="1"/>
    </xf>
    <xf numFmtId="0" fontId="5" fillId="8" borderId="16" xfId="59" applyNumberFormat="1" applyFont="1" applyFill="1" applyBorder="1" applyAlignment="1" applyProtection="1">
      <alignment horizontal="left" vertical="center" wrapText="1"/>
    </xf>
    <xf numFmtId="0" fontId="5" fillId="8" borderId="18" xfId="59" applyNumberFormat="1" applyFont="1" applyFill="1" applyBorder="1" applyAlignment="1" applyProtection="1">
      <alignment horizontal="left" vertical="center" wrapText="1"/>
    </xf>
    <xf numFmtId="0" fontId="0" fillId="0" borderId="16" xfId="60" applyNumberFormat="1" applyFont="1" applyFill="1" applyBorder="1" applyAlignment="1" applyProtection="1">
      <alignment horizontal="left" vertical="top" wrapText="1"/>
    </xf>
    <xf numFmtId="0" fontId="0" fillId="6" borderId="6" xfId="60" applyFont="1" applyFill="1" applyBorder="1" applyAlignment="1" applyProtection="1">
      <alignment horizontal="center" vertical="center" wrapText="1"/>
    </xf>
    <xf numFmtId="0" fontId="5" fillId="0" borderId="0" xfId="60" applyFont="1" applyFill="1" applyAlignment="1" applyProtection="1">
      <alignment horizontal="left" vertical="top" wrapText="1"/>
    </xf>
    <xf numFmtId="0" fontId="18" fillId="0" borderId="17" xfId="63" applyFont="1" applyFill="1" applyBorder="1" applyAlignment="1">
      <alignment horizontal="left" vertical="center" wrapText="1" indent="1"/>
    </xf>
    <xf numFmtId="0" fontId="18" fillId="0" borderId="6" xfId="63" applyFont="1" applyFill="1" applyBorder="1" applyAlignment="1">
      <alignment horizontal="left" vertical="center" wrapText="1" indent="1"/>
    </xf>
    <xf numFmtId="0" fontId="18" fillId="0" borderId="15" xfId="63" applyFont="1" applyFill="1" applyBorder="1" applyAlignment="1">
      <alignment horizontal="left" vertical="center" wrapText="1" indent="1"/>
    </xf>
    <xf numFmtId="0" fontId="5" fillId="0" borderId="6" xfId="47" applyNumberFormat="1" applyFont="1" applyFill="1" applyBorder="1" applyAlignment="1">
      <alignment horizontal="center" vertical="center"/>
    </xf>
    <xf numFmtId="0" fontId="83" fillId="0" borderId="0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top" wrapText="1"/>
    </xf>
    <xf numFmtId="0" fontId="83" fillId="0" borderId="0" xfId="0" applyNumberFormat="1" applyFont="1" applyFill="1" applyBorder="1" applyAlignment="1">
      <alignment horizontal="center" vertical="top" wrapText="1"/>
    </xf>
    <xf numFmtId="0" fontId="0" fillId="0" borderId="6" xfId="60" applyNumberFormat="1" applyFont="1" applyFill="1" applyBorder="1" applyAlignment="1" applyProtection="1">
      <alignment horizontal="left" vertical="top" wrapText="1"/>
    </xf>
    <xf numFmtId="0" fontId="5" fillId="0" borderId="24" xfId="60" applyNumberFormat="1" applyFont="1" applyFill="1" applyBorder="1" applyAlignment="1" applyProtection="1">
      <alignment horizontal="left" vertical="top" wrapText="1"/>
    </xf>
    <xf numFmtId="0" fontId="5" fillId="0" borderId="18" xfId="60" applyNumberFormat="1" applyFont="1" applyFill="1" applyBorder="1" applyAlignment="1" applyProtection="1">
      <alignment horizontal="left" vertical="top" wrapText="1"/>
    </xf>
    <xf numFmtId="49" fontId="0" fillId="0" borderId="0" xfId="46" applyFont="1" applyBorder="1" applyAlignment="1" applyProtection="1">
      <alignment horizontal="left" vertical="top" wrapText="1"/>
    </xf>
    <xf numFmtId="49" fontId="5" fillId="0" borderId="0" xfId="46" applyBorder="1" applyAlignment="1" applyProtection="1">
      <alignment horizontal="left" vertical="top" wrapText="1"/>
    </xf>
    <xf numFmtId="0" fontId="5" fillId="6" borderId="6" xfId="50" applyNumberFormat="1" applyFont="1" applyFill="1" applyBorder="1" applyAlignment="1" applyProtection="1">
      <alignment horizontal="center" vertical="center" wrapText="1"/>
    </xf>
    <xf numFmtId="49" fontId="0" fillId="0" borderId="0" xfId="46" applyFont="1" applyAlignment="1">
      <alignment horizontal="left" vertical="top" wrapText="1"/>
    </xf>
    <xf numFmtId="49" fontId="5" fillId="0" borderId="0" xfId="46" applyFont="1" applyAlignment="1">
      <alignment horizontal="left" vertical="top" wrapText="1"/>
    </xf>
    <xf numFmtId="0" fontId="18" fillId="0" borderId="7" xfId="63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5" fillId="15" borderId="23" xfId="0" applyFont="1" applyFill="1" applyBorder="1" applyAlignment="1" applyProtection="1">
      <alignment horizontal="left" vertical="center"/>
    </xf>
    <xf numFmtId="49" fontId="55" fillId="15" borderId="33" xfId="0" applyFont="1" applyFill="1" applyBorder="1" applyAlignment="1" applyProtection="1">
      <alignment horizontal="left" vertical="center"/>
    </xf>
    <xf numFmtId="0" fontId="38" fillId="0" borderId="24" xfId="60" applyFont="1" applyFill="1" applyBorder="1" applyAlignment="1" applyProtection="1">
      <alignment horizontal="center" vertical="center" wrapText="1"/>
    </xf>
    <xf numFmtId="0" fontId="38" fillId="0" borderId="16" xfId="60" applyFont="1" applyFill="1" applyBorder="1" applyAlignment="1" applyProtection="1">
      <alignment horizontal="center" vertical="center" wrapText="1"/>
    </xf>
    <xf numFmtId="0" fontId="5" fillId="11" borderId="24" xfId="59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59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59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0" applyNumberFormat="1" applyFont="1" applyFill="1" applyBorder="1" applyAlignment="1" applyProtection="1">
      <alignment horizontal="center" vertical="center" wrapText="1"/>
    </xf>
    <xf numFmtId="49" fontId="0" fillId="0" borderId="24" xfId="60" applyNumberFormat="1" applyFont="1" applyFill="1" applyBorder="1" applyAlignment="1" applyProtection="1">
      <alignment horizontal="center" vertical="center" wrapText="1"/>
    </xf>
    <xf numFmtId="49" fontId="0" fillId="0" borderId="16" xfId="60" applyNumberFormat="1" applyFont="1" applyFill="1" applyBorder="1" applyAlignment="1" applyProtection="1">
      <alignment horizontal="center" vertical="center" wrapText="1"/>
    </xf>
    <xf numFmtId="49" fontId="0" fillId="0" borderId="18" xfId="60" applyNumberFormat="1" applyFont="1" applyFill="1" applyBorder="1" applyAlignment="1" applyProtection="1">
      <alignment horizontal="center" vertical="center" wrapText="1"/>
    </xf>
    <xf numFmtId="49" fontId="5" fillId="2" borderId="24" xfId="60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0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0" applyNumberFormat="1" applyFont="1" applyFill="1" applyBorder="1" applyAlignment="1" applyProtection="1">
      <alignment horizontal="center" vertical="center" wrapText="1"/>
    </xf>
    <xf numFmtId="3" fontId="5" fillId="0" borderId="6" xfId="60" applyNumberFormat="1" applyFont="1" applyFill="1" applyBorder="1" applyAlignment="1" applyProtection="1">
      <alignment horizontal="center" vertical="center" wrapText="1"/>
    </xf>
    <xf numFmtId="0" fontId="5" fillId="11" borderId="6" xfId="59" applyNumberFormat="1" applyFont="1" applyFill="1" applyBorder="1" applyAlignment="1" applyProtection="1">
      <alignment horizontal="center" vertical="center" wrapText="1"/>
      <protection locked="0"/>
    </xf>
    <xf numFmtId="0" fontId="5" fillId="11" borderId="24" xfId="59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59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59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0" applyNumberFormat="1" applyFont="1" applyFill="1" applyBorder="1" applyAlignment="1" applyProtection="1">
      <alignment horizontal="center" vertical="center" wrapText="1"/>
    </xf>
    <xf numFmtId="14" fontId="47" fillId="10" borderId="6" xfId="59" applyNumberFormat="1" applyFont="1" applyFill="1" applyBorder="1" applyAlignment="1" applyProtection="1">
      <alignment horizontal="center" vertical="center" wrapText="1"/>
    </xf>
    <xf numFmtId="14" fontId="5" fillId="10" borderId="6" xfId="59" applyNumberFormat="1" applyFont="1" applyFill="1" applyBorder="1" applyAlignment="1" applyProtection="1">
      <alignment horizontal="center" vertical="center" wrapText="1"/>
    </xf>
    <xf numFmtId="0" fontId="5" fillId="6" borderId="17" xfId="60" applyFont="1" applyFill="1" applyBorder="1" applyAlignment="1" applyProtection="1">
      <alignment horizontal="center" vertical="center" wrapText="1"/>
    </xf>
    <xf numFmtId="0" fontId="38" fillId="6" borderId="8" xfId="60" applyFont="1" applyFill="1" applyBorder="1" applyAlignment="1" applyProtection="1">
      <alignment horizontal="center" vertical="center" wrapText="1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0" fontId="5" fillId="10" borderId="6" xfId="59" applyNumberFormat="1" applyFont="1" applyFill="1" applyBorder="1" applyAlignment="1" applyProtection="1">
      <alignment horizontal="left" vertical="center" wrapText="1" indent="1"/>
    </xf>
    <xf numFmtId="0" fontId="5" fillId="6" borderId="0" xfId="57" applyFont="1" applyFill="1" applyBorder="1" applyAlignment="1" applyProtection="1">
      <alignment horizontal="center" vertical="center" wrapText="1"/>
    </xf>
    <xf numFmtId="0" fontId="19" fillId="6" borderId="3" xfId="59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0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81" builtinId="30" hidden="1"/>
    <cellStyle name="20% — акцент2" xfId="85" builtinId="34" hidden="1"/>
    <cellStyle name="20% — акцент3" xfId="89" builtinId="38" hidden="1"/>
    <cellStyle name="20% — акцент4" xfId="93" builtinId="42" hidden="1"/>
    <cellStyle name="20% — акцент5" xfId="97" builtinId="46" hidden="1"/>
    <cellStyle name="20% — акцент6" xfId="101" builtinId="50" hidden="1"/>
    <cellStyle name="40% — акцент1" xfId="82" builtinId="31" hidden="1"/>
    <cellStyle name="40% — акцент2" xfId="86" builtinId="35" hidden="1"/>
    <cellStyle name="40% — акцент3" xfId="90" builtinId="39" hidden="1"/>
    <cellStyle name="40% — акцент4" xfId="94" builtinId="43" hidden="1"/>
    <cellStyle name="40% — акцент5" xfId="98" builtinId="47" hidden="1"/>
    <cellStyle name="40% — акцент6" xfId="102" builtinId="51" hidden="1"/>
    <cellStyle name="60% — акцент1" xfId="83" builtinId="32" hidden="1"/>
    <cellStyle name="60% — акцент2" xfId="87" builtinId="36" hidden="1"/>
    <cellStyle name="60% — акцент3" xfId="91" builtinId="40" hidden="1"/>
    <cellStyle name="60% — акцент4" xfId="95" builtinId="44" hidden="1"/>
    <cellStyle name="60% — акцент5" xfId="99" builtinId="48" hidden="1"/>
    <cellStyle name="60% —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 2" xfId="32"/>
    <cellStyle name="Гиперссылка 4" xfId="33"/>
    <cellStyle name="Гиперссылка 5" xfId="34"/>
    <cellStyle name="Границы" xfId="35"/>
    <cellStyle name="Денежный" xfId="106" builtinId="4" hidden="1"/>
    <cellStyle name="Денежный [0]" xfId="107" builtinId="7" hidden="1"/>
    <cellStyle name="Заголовок" xfId="36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7"/>
    <cellStyle name="Значение" xfId="38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/>
    <cellStyle name="Обычный 12 2" xfId="39"/>
    <cellStyle name="Обычный 2" xfId="40"/>
    <cellStyle name="Обычный 2 10 2" xfId="41"/>
    <cellStyle name="Обычный 2 2" xfId="42"/>
    <cellStyle name="Обычный 2 4" xfId="43"/>
    <cellStyle name="Обычный 3" xfId="44"/>
    <cellStyle name="Обычный 3 2" xfId="109"/>
    <cellStyle name="Обычный 3 3" xfId="45"/>
    <cellStyle name="Обычный 3 4" xfId="46"/>
    <cellStyle name="Обычный 5" xfId="47"/>
    <cellStyle name="Обычный_INVEST.WARM.PLAN.4.78(v0.1)" xfId="48"/>
    <cellStyle name="Обычный_JKH.OPEN.INFO.HVS(v3.5)_цены161210" xfId="49"/>
    <cellStyle name="Обычный_JKH.OPEN.INFO.PRICE.VO_v4.0(10.02.11)" xfId="50"/>
    <cellStyle name="Обычный_KRU.TARIFF.FACT-0.3" xfId="51"/>
    <cellStyle name="Обычный_KRU.TARIFF.TE.FACT(v0.5)_import_02.02 2" xfId="52"/>
    <cellStyle name="Обычный_MINENERGO.340.PRIL79(v0.1)" xfId="53"/>
    <cellStyle name="Обычный_PREDEL.JKH.2010(v1.3)" xfId="54"/>
    <cellStyle name="Обычный_PRIL1.ELECTR" xfId="55"/>
    <cellStyle name="Обычный_razrabotka_sablonov_po_WKU" xfId="56"/>
    <cellStyle name="Обычный_RESP.INFO" xfId="57"/>
    <cellStyle name="Обычный_SIMPLE_1_massive2" xfId="58"/>
    <cellStyle name="Обычный_ЖКУ_проект3" xfId="59"/>
    <cellStyle name="Обычный_Мониторинг инвестиций" xfId="60"/>
    <cellStyle name="Обычный_форма 1 водопровод для орг" xfId="61"/>
    <cellStyle name="Обычный_форма 1 водопровод для орг_CALC.KV.4.78(v1.0)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Процентный" xfId="108" builtinId="5" hidden="1"/>
    <cellStyle name="Связанная ячейка" xfId="74" builtinId="24" hidden="1"/>
    <cellStyle name="Текст предупреждения" xfId="76" builtinId="11" hidden="1"/>
    <cellStyle name="Финансовый" xfId="104" builtinId="3" hidden="1"/>
    <cellStyle name="Финансовый [0]" xfId="105" builtinId="6" hidden="1"/>
    <cellStyle name="Хороший" xfId="69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152400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152400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23</xdr:row>
      <xdr:rowOff>9525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oneCellAnchor>
    <xdr:from>
      <xdr:col>6</xdr:col>
      <xdr:colOff>0</xdr:colOff>
      <xdr:row>22</xdr:row>
      <xdr:rowOff>0</xdr:rowOff>
    </xdr:from>
    <xdr:ext cx="219075" cy="323850"/>
    <xdr:pic macro="[0]!modInfo.MainSheetHelp">
      <xdr:nvPicPr>
        <xdr:cNvPr id="1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21</xdr:row>
      <xdr:rowOff>0</xdr:rowOff>
    </xdr:from>
    <xdr:ext cx="190500" cy="190500"/>
    <xdr:grpSp>
      <xdr:nvGrpSpPr>
        <xdr:cNvPr id="5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7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20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23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26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29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32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35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38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41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44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47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50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5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53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56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5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59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62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65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68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71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74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77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80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83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86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89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92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95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98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9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01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0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104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0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07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0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110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1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3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116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9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122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1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25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111</xdr:row>
      <xdr:rowOff>0</xdr:rowOff>
    </xdr:from>
    <xdr:to>
      <xdr:col>6</xdr:col>
      <xdr:colOff>228600</xdr:colOff>
      <xdr:row>112</xdr:row>
      <xdr:rowOff>47625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4324350" y="23631525"/>
          <a:ext cx="190500" cy="904875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113</xdr:row>
      <xdr:rowOff>0</xdr:rowOff>
    </xdr:from>
    <xdr:ext cx="190500" cy="190500"/>
    <xdr:grpSp>
      <xdr:nvGrpSpPr>
        <xdr:cNvPr id="5" name="shCalendar" hidden="1"/>
        <xdr:cNvGrpSpPr>
          <a:grpSpLocks/>
        </xdr:cNvGrpSpPr>
      </xdr:nvGrpSpPr>
      <xdr:grpSpPr bwMode="auto">
        <a:xfrm>
          <a:off x="4324350" y="25346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112</xdr:row>
      <xdr:rowOff>0</xdr:rowOff>
    </xdr:from>
    <xdr:to>
      <xdr:col>6</xdr:col>
      <xdr:colOff>228600</xdr:colOff>
      <xdr:row>112</xdr:row>
      <xdr:rowOff>190500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4324350" y="244887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114</xdr:row>
      <xdr:rowOff>0</xdr:rowOff>
    </xdr:from>
    <xdr:ext cx="190500" cy="190500"/>
    <xdr:grpSp>
      <xdr:nvGrpSpPr>
        <xdr:cNvPr id="11" name="shCalendar" hidden="1"/>
        <xdr:cNvGrpSpPr>
          <a:grpSpLocks/>
        </xdr:cNvGrpSpPr>
      </xdr:nvGrpSpPr>
      <xdr:grpSpPr bwMode="auto">
        <a:xfrm>
          <a:off x="4324350" y="256317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G127" sqref="G127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12" t="str">
        <f>"Код отчёта: " &amp; GetCode()</f>
        <v>Код отчёта: FAS.JKH.OPEN.INFO.ORG.WARM</v>
      </c>
      <c r="C2" s="512"/>
      <c r="D2" s="512"/>
      <c r="E2" s="512"/>
      <c r="F2" s="512"/>
      <c r="G2" s="512"/>
      <c r="V2" s="54"/>
    </row>
    <row r="3" spans="1:27" ht="18" customHeight="1">
      <c r="B3" s="513" t="str">
        <f>"Версия " &amp; GetVersion()</f>
        <v>Версия 1.1.1</v>
      </c>
      <c r="C3" s="513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14" t="s">
        <v>538</v>
      </c>
      <c r="C5" s="515"/>
      <c r="D5" s="515"/>
      <c r="E5" s="515"/>
      <c r="F5" s="515"/>
      <c r="G5" s="515"/>
      <c r="H5" s="515"/>
      <c r="I5" s="515"/>
      <c r="J5" s="515"/>
      <c r="K5" s="515"/>
      <c r="L5" s="515"/>
      <c r="M5" s="515"/>
      <c r="N5" s="515"/>
      <c r="O5" s="515"/>
      <c r="P5" s="515"/>
      <c r="Q5" s="515"/>
      <c r="R5" s="515"/>
      <c r="S5" s="515"/>
      <c r="T5" s="515"/>
      <c r="U5" s="515"/>
      <c r="V5" s="515"/>
      <c r="W5" s="515"/>
      <c r="X5" s="515"/>
      <c r="Y5" s="516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7" t="s">
        <v>517</v>
      </c>
      <c r="F7" s="517"/>
      <c r="G7" s="517"/>
      <c r="H7" s="517"/>
      <c r="I7" s="517"/>
      <c r="J7" s="517"/>
      <c r="K7" s="517"/>
      <c r="L7" s="517"/>
      <c r="M7" s="517"/>
      <c r="N7" s="517"/>
      <c r="O7" s="517"/>
      <c r="P7" s="517"/>
      <c r="Q7" s="517"/>
      <c r="R7" s="517"/>
      <c r="S7" s="517"/>
      <c r="T7" s="517"/>
      <c r="U7" s="517"/>
      <c r="V7" s="517"/>
      <c r="W7" s="517"/>
      <c r="X7" s="517"/>
      <c r="Y7" s="87"/>
    </row>
    <row r="8" spans="1:27" ht="15" customHeight="1">
      <c r="A8" s="54"/>
      <c r="B8" s="106"/>
      <c r="C8" s="105"/>
      <c r="D8" s="88"/>
      <c r="E8" s="517"/>
      <c r="F8" s="517"/>
      <c r="G8" s="517"/>
      <c r="H8" s="517"/>
      <c r="I8" s="517"/>
      <c r="J8" s="517"/>
      <c r="K8" s="517"/>
      <c r="L8" s="517"/>
      <c r="M8" s="517"/>
      <c r="N8" s="517"/>
      <c r="O8" s="517"/>
      <c r="P8" s="517"/>
      <c r="Q8" s="517"/>
      <c r="R8" s="517"/>
      <c r="S8" s="517"/>
      <c r="T8" s="517"/>
      <c r="U8" s="517"/>
      <c r="V8" s="517"/>
      <c r="W8" s="517"/>
      <c r="X8" s="517"/>
      <c r="Y8" s="87"/>
    </row>
    <row r="9" spans="1:27" ht="15" customHeight="1">
      <c r="A9" s="54"/>
      <c r="B9" s="106"/>
      <c r="C9" s="105"/>
      <c r="D9" s="88"/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87"/>
    </row>
    <row r="10" spans="1:27" ht="10.5" customHeight="1">
      <c r="A10" s="54"/>
      <c r="B10" s="106"/>
      <c r="C10" s="105"/>
      <c r="D10" s="88"/>
      <c r="E10" s="517"/>
      <c r="F10" s="517"/>
      <c r="G10" s="517"/>
      <c r="H10" s="517"/>
      <c r="I10" s="517"/>
      <c r="J10" s="517"/>
      <c r="K10" s="517"/>
      <c r="L10" s="517"/>
      <c r="M10" s="517"/>
      <c r="N10" s="517"/>
      <c r="O10" s="517"/>
      <c r="P10" s="517"/>
      <c r="Q10" s="517"/>
      <c r="R10" s="517"/>
      <c r="S10" s="517"/>
      <c r="T10" s="517"/>
      <c r="U10" s="517"/>
      <c r="V10" s="517"/>
      <c r="W10" s="517"/>
      <c r="X10" s="517"/>
      <c r="Y10" s="87"/>
    </row>
    <row r="11" spans="1:27" ht="27" customHeight="1">
      <c r="A11" s="54"/>
      <c r="B11" s="106"/>
      <c r="C11" s="105"/>
      <c r="D11" s="88"/>
      <c r="E11" s="517"/>
      <c r="F11" s="517"/>
      <c r="G11" s="517"/>
      <c r="H11" s="517"/>
      <c r="I11" s="517"/>
      <c r="J11" s="517"/>
      <c r="K11" s="517"/>
      <c r="L11" s="517"/>
      <c r="M11" s="517"/>
      <c r="N11" s="517"/>
      <c r="O11" s="517"/>
      <c r="P11" s="517"/>
      <c r="Q11" s="517"/>
      <c r="R11" s="517"/>
      <c r="S11" s="517"/>
      <c r="T11" s="517"/>
      <c r="U11" s="517"/>
      <c r="V11" s="517"/>
      <c r="W11" s="517"/>
      <c r="X11" s="517"/>
      <c r="Y11" s="87"/>
    </row>
    <row r="12" spans="1:27" ht="12" customHeight="1">
      <c r="A12" s="54"/>
      <c r="B12" s="106"/>
      <c r="C12" s="105"/>
      <c r="D12" s="88"/>
      <c r="E12" s="517"/>
      <c r="F12" s="517"/>
      <c r="G12" s="517"/>
      <c r="H12" s="517"/>
      <c r="I12" s="517"/>
      <c r="J12" s="517"/>
      <c r="K12" s="517"/>
      <c r="L12" s="517"/>
      <c r="M12" s="517"/>
      <c r="N12" s="517"/>
      <c r="O12" s="517"/>
      <c r="P12" s="517"/>
      <c r="Q12" s="517"/>
      <c r="R12" s="517"/>
      <c r="S12" s="517"/>
      <c r="T12" s="517"/>
      <c r="U12" s="517"/>
      <c r="V12" s="517"/>
      <c r="W12" s="517"/>
      <c r="X12" s="517"/>
      <c r="Y12" s="87"/>
    </row>
    <row r="13" spans="1:27" ht="38.25" customHeight="1">
      <c r="A13" s="54"/>
      <c r="B13" s="106"/>
      <c r="C13" s="105"/>
      <c r="D13" s="88"/>
      <c r="E13" s="517"/>
      <c r="F13" s="517"/>
      <c r="G13" s="517"/>
      <c r="H13" s="517"/>
      <c r="I13" s="517"/>
      <c r="J13" s="517"/>
      <c r="K13" s="517"/>
      <c r="L13" s="517"/>
      <c r="M13" s="517"/>
      <c r="N13" s="517"/>
      <c r="O13" s="517"/>
      <c r="P13" s="517"/>
      <c r="Q13" s="517"/>
      <c r="R13" s="517"/>
      <c r="S13" s="517"/>
      <c r="T13" s="517"/>
      <c r="U13" s="517"/>
      <c r="V13" s="517"/>
      <c r="W13" s="517"/>
      <c r="X13" s="517"/>
      <c r="Y13" s="101"/>
    </row>
    <row r="14" spans="1:27" ht="15" customHeight="1">
      <c r="A14" s="54"/>
      <c r="B14" s="106"/>
      <c r="C14" s="105"/>
      <c r="D14" s="88"/>
      <c r="E14" s="517"/>
      <c r="F14" s="517"/>
      <c r="G14" s="517"/>
      <c r="H14" s="517"/>
      <c r="I14" s="517"/>
      <c r="J14" s="517"/>
      <c r="K14" s="517"/>
      <c r="L14" s="517"/>
      <c r="M14" s="517"/>
      <c r="N14" s="517"/>
      <c r="O14" s="517"/>
      <c r="P14" s="517"/>
      <c r="Q14" s="517"/>
      <c r="R14" s="517"/>
      <c r="S14" s="517"/>
      <c r="T14" s="517"/>
      <c r="U14" s="517"/>
      <c r="V14" s="517"/>
      <c r="W14" s="517"/>
      <c r="X14" s="517"/>
      <c r="Y14" s="87"/>
    </row>
    <row r="15" spans="1:27" ht="15">
      <c r="A15" s="54"/>
      <c r="B15" s="106"/>
      <c r="C15" s="105"/>
      <c r="D15" s="88"/>
      <c r="E15" s="517"/>
      <c r="F15" s="517"/>
      <c r="G15" s="517"/>
      <c r="H15" s="517"/>
      <c r="I15" s="517"/>
      <c r="J15" s="517"/>
      <c r="K15" s="517"/>
      <c r="L15" s="517"/>
      <c r="M15" s="517"/>
      <c r="N15" s="517"/>
      <c r="O15" s="517"/>
      <c r="P15" s="517"/>
      <c r="Q15" s="517"/>
      <c r="R15" s="517"/>
      <c r="S15" s="517"/>
      <c r="T15" s="517"/>
      <c r="U15" s="517"/>
      <c r="V15" s="517"/>
      <c r="W15" s="517"/>
      <c r="X15" s="517"/>
      <c r="Y15" s="87"/>
    </row>
    <row r="16" spans="1:27" ht="15">
      <c r="A16" s="54"/>
      <c r="B16" s="106"/>
      <c r="C16" s="105"/>
      <c r="D16" s="88"/>
      <c r="E16" s="517"/>
      <c r="F16" s="517"/>
      <c r="G16" s="517"/>
      <c r="H16" s="517"/>
      <c r="I16" s="517"/>
      <c r="J16" s="517"/>
      <c r="K16" s="517"/>
      <c r="L16" s="517"/>
      <c r="M16" s="517"/>
      <c r="N16" s="517"/>
      <c r="O16" s="517"/>
      <c r="P16" s="517"/>
      <c r="Q16" s="517"/>
      <c r="R16" s="517"/>
      <c r="S16" s="517"/>
      <c r="T16" s="517"/>
      <c r="U16" s="517"/>
      <c r="V16" s="517"/>
      <c r="W16" s="517"/>
      <c r="X16" s="517"/>
      <c r="Y16" s="87"/>
    </row>
    <row r="17" spans="1:25" ht="15" customHeight="1">
      <c r="A17" s="54"/>
      <c r="B17" s="106"/>
      <c r="C17" s="105"/>
      <c r="D17" s="88"/>
      <c r="E17" s="517"/>
      <c r="F17" s="517"/>
      <c r="G17" s="517"/>
      <c r="H17" s="517"/>
      <c r="I17" s="517"/>
      <c r="J17" s="517"/>
      <c r="K17" s="517"/>
      <c r="L17" s="517"/>
      <c r="M17" s="517"/>
      <c r="N17" s="517"/>
      <c r="O17" s="517"/>
      <c r="P17" s="517"/>
      <c r="Q17" s="517"/>
      <c r="R17" s="517"/>
      <c r="S17" s="517"/>
      <c r="T17" s="517"/>
      <c r="U17" s="517"/>
      <c r="V17" s="517"/>
      <c r="W17" s="517"/>
      <c r="X17" s="517"/>
      <c r="Y17" s="87"/>
    </row>
    <row r="18" spans="1:25" ht="15">
      <c r="A18" s="54"/>
      <c r="B18" s="106"/>
      <c r="C18" s="105"/>
      <c r="D18" s="88"/>
      <c r="E18" s="517"/>
      <c r="F18" s="517"/>
      <c r="G18" s="517"/>
      <c r="H18" s="517"/>
      <c r="I18" s="517"/>
      <c r="J18" s="517"/>
      <c r="K18" s="517"/>
      <c r="L18" s="517"/>
      <c r="M18" s="517"/>
      <c r="N18" s="517"/>
      <c r="O18" s="517"/>
      <c r="P18" s="517"/>
      <c r="Q18" s="517"/>
      <c r="R18" s="517"/>
      <c r="S18" s="517"/>
      <c r="T18" s="517"/>
      <c r="U18" s="517"/>
      <c r="V18" s="517"/>
      <c r="W18" s="517"/>
      <c r="X18" s="517"/>
      <c r="Y18" s="87"/>
    </row>
    <row r="19" spans="1:25" ht="54" customHeight="1">
      <c r="A19" s="54"/>
      <c r="B19" s="106"/>
      <c r="C19" s="105"/>
      <c r="D19" s="94"/>
      <c r="E19" s="517"/>
      <c r="F19" s="517"/>
      <c r="G19" s="517"/>
      <c r="H19" s="517"/>
      <c r="I19" s="517"/>
      <c r="J19" s="517"/>
      <c r="K19" s="517"/>
      <c r="L19" s="517"/>
      <c r="M19" s="517"/>
      <c r="N19" s="517"/>
      <c r="O19" s="517"/>
      <c r="P19" s="517"/>
      <c r="Q19" s="517"/>
      <c r="R19" s="517"/>
      <c r="S19" s="517"/>
      <c r="T19" s="517"/>
      <c r="U19" s="517"/>
      <c r="V19" s="517"/>
      <c r="W19" s="517"/>
      <c r="X19" s="517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06" t="s">
        <v>183</v>
      </c>
      <c r="G21" s="507"/>
      <c r="H21" s="507"/>
      <c r="I21" s="507"/>
      <c r="J21" s="507"/>
      <c r="K21" s="507"/>
      <c r="L21" s="507"/>
      <c r="M21" s="507"/>
      <c r="N21" s="88"/>
      <c r="O21" s="99" t="s">
        <v>179</v>
      </c>
      <c r="P21" s="508" t="s">
        <v>180</v>
      </c>
      <c r="Q21" s="509"/>
      <c r="R21" s="509"/>
      <c r="S21" s="509"/>
      <c r="T21" s="509"/>
      <c r="U21" s="509"/>
      <c r="V21" s="509"/>
      <c r="W21" s="509"/>
      <c r="X21" s="509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06" t="s">
        <v>182</v>
      </c>
      <c r="G22" s="507"/>
      <c r="H22" s="507"/>
      <c r="I22" s="507"/>
      <c r="J22" s="507"/>
      <c r="K22" s="507"/>
      <c r="L22" s="507"/>
      <c r="M22" s="507"/>
      <c r="N22" s="88"/>
      <c r="O22" s="102" t="s">
        <v>179</v>
      </c>
      <c r="P22" s="508" t="s">
        <v>509</v>
      </c>
      <c r="Q22" s="509"/>
      <c r="R22" s="509"/>
      <c r="S22" s="509"/>
      <c r="T22" s="509"/>
      <c r="U22" s="509"/>
      <c r="V22" s="509"/>
      <c r="W22" s="509"/>
      <c r="X22" s="509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05"/>
      <c r="Q23" s="505"/>
      <c r="R23" s="505"/>
      <c r="S23" s="505"/>
      <c r="T23" s="505"/>
      <c r="U23" s="505"/>
      <c r="V23" s="505"/>
      <c r="W23" s="505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04" t="s">
        <v>382</v>
      </c>
      <c r="F35" s="504"/>
      <c r="G35" s="504"/>
      <c r="H35" s="504"/>
      <c r="I35" s="504"/>
      <c r="J35" s="504"/>
      <c r="K35" s="504"/>
      <c r="L35" s="504"/>
      <c r="M35" s="504"/>
      <c r="N35" s="504"/>
      <c r="O35" s="504"/>
      <c r="P35" s="504"/>
      <c r="Q35" s="504"/>
      <c r="R35" s="504"/>
      <c r="S35" s="504"/>
      <c r="T35" s="504"/>
      <c r="U35" s="504"/>
      <c r="V35" s="504"/>
      <c r="W35" s="504"/>
      <c r="X35" s="504"/>
      <c r="Y35" s="87"/>
    </row>
    <row r="36" spans="1:25" ht="38.25" hidden="1" customHeight="1">
      <c r="A36" s="54"/>
      <c r="B36" s="106"/>
      <c r="C36" s="105"/>
      <c r="D36" s="89"/>
      <c r="E36" s="504"/>
      <c r="F36" s="504"/>
      <c r="G36" s="504"/>
      <c r="H36" s="504"/>
      <c r="I36" s="504"/>
      <c r="J36" s="504"/>
      <c r="K36" s="504"/>
      <c r="L36" s="504"/>
      <c r="M36" s="504"/>
      <c r="N36" s="504"/>
      <c r="O36" s="504"/>
      <c r="P36" s="504"/>
      <c r="Q36" s="504"/>
      <c r="R36" s="504"/>
      <c r="S36" s="504"/>
      <c r="T36" s="504"/>
      <c r="U36" s="504"/>
      <c r="V36" s="504"/>
      <c r="W36" s="504"/>
      <c r="X36" s="504"/>
      <c r="Y36" s="87"/>
    </row>
    <row r="37" spans="1:25" ht="9.75" hidden="1" customHeight="1">
      <c r="A37" s="54"/>
      <c r="B37" s="106"/>
      <c r="C37" s="105"/>
      <c r="D37" s="89"/>
      <c r="E37" s="504"/>
      <c r="F37" s="504"/>
      <c r="G37" s="504"/>
      <c r="H37" s="504"/>
      <c r="I37" s="504"/>
      <c r="J37" s="504"/>
      <c r="K37" s="504"/>
      <c r="L37" s="504"/>
      <c r="M37" s="504"/>
      <c r="N37" s="504"/>
      <c r="O37" s="504"/>
      <c r="P37" s="504"/>
      <c r="Q37" s="504"/>
      <c r="R37" s="504"/>
      <c r="S37" s="504"/>
      <c r="T37" s="504"/>
      <c r="U37" s="504"/>
      <c r="V37" s="504"/>
      <c r="W37" s="504"/>
      <c r="X37" s="504"/>
      <c r="Y37" s="87"/>
    </row>
    <row r="38" spans="1:25" ht="51" hidden="1" customHeight="1">
      <c r="A38" s="54"/>
      <c r="B38" s="106"/>
      <c r="C38" s="105"/>
      <c r="D38" s="89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4"/>
      <c r="T38" s="504"/>
      <c r="U38" s="504"/>
      <c r="V38" s="504"/>
      <c r="W38" s="504"/>
      <c r="X38" s="504"/>
      <c r="Y38" s="87"/>
    </row>
    <row r="39" spans="1:25" ht="15" hidden="1" customHeight="1">
      <c r="A39" s="54"/>
      <c r="B39" s="106"/>
      <c r="C39" s="105"/>
      <c r="D39" s="89"/>
      <c r="E39" s="504"/>
      <c r="F39" s="504"/>
      <c r="G39" s="504"/>
      <c r="H39" s="504"/>
      <c r="I39" s="504"/>
      <c r="J39" s="504"/>
      <c r="K39" s="504"/>
      <c r="L39" s="504"/>
      <c r="M39" s="504"/>
      <c r="N39" s="504"/>
      <c r="O39" s="504"/>
      <c r="P39" s="504"/>
      <c r="Q39" s="504"/>
      <c r="R39" s="504"/>
      <c r="S39" s="504"/>
      <c r="T39" s="504"/>
      <c r="U39" s="504"/>
      <c r="V39" s="504"/>
      <c r="W39" s="504"/>
      <c r="X39" s="504"/>
      <c r="Y39" s="87"/>
    </row>
    <row r="40" spans="1:25" ht="12" hidden="1" customHeight="1">
      <c r="A40" s="54"/>
      <c r="B40" s="106"/>
      <c r="C40" s="105"/>
      <c r="D40" s="89"/>
      <c r="E40" s="510"/>
      <c r="F40" s="510"/>
      <c r="G40" s="510"/>
      <c r="H40" s="510"/>
      <c r="I40" s="510"/>
      <c r="J40" s="510"/>
      <c r="K40" s="510"/>
      <c r="L40" s="510"/>
      <c r="M40" s="510"/>
      <c r="N40" s="510"/>
      <c r="O40" s="510"/>
      <c r="P40" s="510"/>
      <c r="Q40" s="510"/>
      <c r="R40" s="510"/>
      <c r="S40" s="510"/>
      <c r="T40" s="510"/>
      <c r="U40" s="510"/>
      <c r="V40" s="510"/>
      <c r="W40" s="510"/>
      <c r="X40" s="510"/>
      <c r="Y40" s="87"/>
    </row>
    <row r="41" spans="1:25" ht="15" hidden="1">
      <c r="A41" s="54"/>
      <c r="B41" s="106"/>
      <c r="C41" s="105"/>
      <c r="D41" s="89"/>
      <c r="E41" s="511"/>
      <c r="F41" s="511"/>
      <c r="G41" s="511"/>
      <c r="H41" s="511"/>
      <c r="I41" s="511"/>
      <c r="J41" s="511"/>
      <c r="K41" s="511"/>
      <c r="L41" s="511"/>
      <c r="M41" s="511"/>
      <c r="N41" s="511"/>
      <c r="O41" s="511"/>
      <c r="P41" s="511"/>
      <c r="Q41" s="511"/>
      <c r="R41" s="511"/>
      <c r="S41" s="511"/>
      <c r="T41" s="511"/>
      <c r="U41" s="511"/>
      <c r="V41" s="511"/>
      <c r="W41" s="511"/>
      <c r="X41" s="511"/>
      <c r="Y41" s="87"/>
    </row>
    <row r="42" spans="1:25" ht="15" hidden="1">
      <c r="A42" s="54"/>
      <c r="B42" s="106"/>
      <c r="C42" s="105"/>
      <c r="D42" s="89"/>
      <c r="E42" s="511"/>
      <c r="F42" s="511"/>
      <c r="G42" s="511"/>
      <c r="H42" s="511"/>
      <c r="I42" s="511"/>
      <c r="J42" s="511"/>
      <c r="K42" s="511"/>
      <c r="L42" s="511"/>
      <c r="M42" s="511"/>
      <c r="N42" s="511"/>
      <c r="O42" s="511"/>
      <c r="P42" s="511"/>
      <c r="Q42" s="511"/>
      <c r="R42" s="511"/>
      <c r="S42" s="511"/>
      <c r="T42" s="511"/>
      <c r="U42" s="511"/>
      <c r="V42" s="511"/>
      <c r="W42" s="511"/>
      <c r="X42" s="511"/>
      <c r="Y42" s="87"/>
    </row>
    <row r="43" spans="1:25" ht="8.25" hidden="1" customHeight="1">
      <c r="A43" s="54"/>
      <c r="B43" s="106"/>
      <c r="C43" s="105"/>
      <c r="D43" s="89"/>
      <c r="E43" s="511"/>
      <c r="F43" s="511"/>
      <c r="G43" s="511"/>
      <c r="H43" s="511"/>
      <c r="I43" s="511"/>
      <c r="J43" s="511"/>
      <c r="K43" s="511"/>
      <c r="L43" s="511"/>
      <c r="M43" s="511"/>
      <c r="N43" s="511"/>
      <c r="O43" s="511"/>
      <c r="P43" s="511"/>
      <c r="Q43" s="511"/>
      <c r="R43" s="511"/>
      <c r="S43" s="511"/>
      <c r="T43" s="511"/>
      <c r="U43" s="511"/>
      <c r="V43" s="511"/>
      <c r="W43" s="511"/>
      <c r="X43" s="511"/>
      <c r="Y43" s="87"/>
    </row>
    <row r="44" spans="1:25" ht="27.75" hidden="1" customHeight="1">
      <c r="A44" s="54"/>
      <c r="B44" s="106"/>
      <c r="C44" s="105"/>
      <c r="D44" s="94"/>
      <c r="E44" s="511"/>
      <c r="F44" s="511"/>
      <c r="G44" s="511"/>
      <c r="H44" s="511"/>
      <c r="I44" s="511"/>
      <c r="J44" s="511"/>
      <c r="K44" s="511"/>
      <c r="L44" s="511"/>
      <c r="M44" s="511"/>
      <c r="N44" s="511"/>
      <c r="O44" s="511"/>
      <c r="P44" s="511"/>
      <c r="Q44" s="511"/>
      <c r="R44" s="511"/>
      <c r="S44" s="511"/>
      <c r="T44" s="511"/>
      <c r="U44" s="511"/>
      <c r="V44" s="511"/>
      <c r="W44" s="511"/>
      <c r="X44" s="511"/>
      <c r="Y44" s="87"/>
    </row>
    <row r="45" spans="1:25" ht="15" hidden="1">
      <c r="A45" s="54"/>
      <c r="B45" s="106"/>
      <c r="C45" s="105"/>
      <c r="D45" s="94"/>
      <c r="E45" s="511"/>
      <c r="F45" s="511"/>
      <c r="G45" s="511"/>
      <c r="H45" s="511"/>
      <c r="I45" s="511"/>
      <c r="J45" s="511"/>
      <c r="K45" s="511"/>
      <c r="L45" s="511"/>
      <c r="M45" s="511"/>
      <c r="N45" s="511"/>
      <c r="O45" s="511"/>
      <c r="P45" s="511"/>
      <c r="Q45" s="511"/>
      <c r="R45" s="511"/>
      <c r="S45" s="511"/>
      <c r="T45" s="511"/>
      <c r="U45" s="511"/>
      <c r="V45" s="511"/>
      <c r="W45" s="511"/>
      <c r="X45" s="511"/>
      <c r="Y45" s="87"/>
    </row>
    <row r="46" spans="1:25" ht="24" hidden="1" customHeight="1">
      <c r="A46" s="54"/>
      <c r="B46" s="106"/>
      <c r="C46" s="105"/>
      <c r="D46" s="89"/>
      <c r="E46" s="504" t="s">
        <v>178</v>
      </c>
      <c r="F46" s="504"/>
      <c r="G46" s="504"/>
      <c r="H46" s="504"/>
      <c r="I46" s="504"/>
      <c r="J46" s="504"/>
      <c r="K46" s="504"/>
      <c r="L46" s="504"/>
      <c r="M46" s="504"/>
      <c r="N46" s="504"/>
      <c r="O46" s="504"/>
      <c r="P46" s="504"/>
      <c r="Q46" s="504"/>
      <c r="R46" s="504"/>
      <c r="S46" s="504"/>
      <c r="T46" s="504"/>
      <c r="U46" s="504"/>
      <c r="V46" s="504"/>
      <c r="W46" s="504"/>
      <c r="X46" s="504"/>
      <c r="Y46" s="87"/>
    </row>
    <row r="47" spans="1:25" ht="37.5" hidden="1" customHeight="1">
      <c r="A47" s="54"/>
      <c r="B47" s="106"/>
      <c r="C47" s="105"/>
      <c r="D47" s="89"/>
      <c r="E47" s="504"/>
      <c r="F47" s="504"/>
      <c r="G47" s="504"/>
      <c r="H47" s="504"/>
      <c r="I47" s="504"/>
      <c r="J47" s="504"/>
      <c r="K47" s="504"/>
      <c r="L47" s="504"/>
      <c r="M47" s="504"/>
      <c r="N47" s="504"/>
      <c r="O47" s="504"/>
      <c r="P47" s="504"/>
      <c r="Q47" s="504"/>
      <c r="R47" s="504"/>
      <c r="S47" s="504"/>
      <c r="T47" s="504"/>
      <c r="U47" s="504"/>
      <c r="V47" s="504"/>
      <c r="W47" s="504"/>
      <c r="X47" s="504"/>
      <c r="Y47" s="87"/>
    </row>
    <row r="48" spans="1:25" ht="24" hidden="1" customHeight="1">
      <c r="A48" s="54"/>
      <c r="B48" s="106"/>
      <c r="C48" s="105"/>
      <c r="D48" s="89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4"/>
      <c r="T48" s="504"/>
      <c r="U48" s="504"/>
      <c r="V48" s="504"/>
      <c r="W48" s="504"/>
      <c r="X48" s="504"/>
      <c r="Y48" s="87"/>
    </row>
    <row r="49" spans="1:25" ht="51" hidden="1" customHeight="1">
      <c r="A49" s="54"/>
      <c r="B49" s="106"/>
      <c r="C49" s="105"/>
      <c r="D49" s="89"/>
      <c r="E49" s="504"/>
      <c r="F49" s="504"/>
      <c r="G49" s="504"/>
      <c r="H49" s="504"/>
      <c r="I49" s="504"/>
      <c r="J49" s="504"/>
      <c r="K49" s="504"/>
      <c r="L49" s="504"/>
      <c r="M49" s="504"/>
      <c r="N49" s="504"/>
      <c r="O49" s="504"/>
      <c r="P49" s="504"/>
      <c r="Q49" s="504"/>
      <c r="R49" s="504"/>
      <c r="S49" s="504"/>
      <c r="T49" s="504"/>
      <c r="U49" s="504"/>
      <c r="V49" s="504"/>
      <c r="W49" s="504"/>
      <c r="X49" s="504"/>
      <c r="Y49" s="87"/>
    </row>
    <row r="50" spans="1:25" ht="12" hidden="1" customHeight="1">
      <c r="A50" s="54"/>
      <c r="B50" s="106"/>
      <c r="C50" s="105"/>
      <c r="D50" s="89"/>
      <c r="E50" s="504"/>
      <c r="F50" s="504"/>
      <c r="G50" s="504"/>
      <c r="H50" s="504"/>
      <c r="I50" s="504"/>
      <c r="J50" s="504"/>
      <c r="K50" s="504"/>
      <c r="L50" s="504"/>
      <c r="M50" s="504"/>
      <c r="N50" s="504"/>
      <c r="O50" s="504"/>
      <c r="P50" s="504"/>
      <c r="Q50" s="504"/>
      <c r="R50" s="504"/>
      <c r="S50" s="504"/>
      <c r="T50" s="504"/>
      <c r="U50" s="504"/>
      <c r="V50" s="504"/>
      <c r="W50" s="504"/>
      <c r="X50" s="504"/>
      <c r="Y50" s="87"/>
    </row>
    <row r="51" spans="1:25" ht="9" hidden="1" customHeight="1">
      <c r="A51" s="54"/>
      <c r="B51" s="106"/>
      <c r="C51" s="105"/>
      <c r="D51" s="89"/>
      <c r="E51" s="504"/>
      <c r="F51" s="504"/>
      <c r="G51" s="504"/>
      <c r="H51" s="504"/>
      <c r="I51" s="504"/>
      <c r="J51" s="504"/>
      <c r="K51" s="504"/>
      <c r="L51" s="504"/>
      <c r="M51" s="504"/>
      <c r="N51" s="504"/>
      <c r="O51" s="504"/>
      <c r="P51" s="504"/>
      <c r="Q51" s="504"/>
      <c r="R51" s="504"/>
      <c r="S51" s="504"/>
      <c r="T51" s="504"/>
      <c r="U51" s="504"/>
      <c r="V51" s="504"/>
      <c r="W51" s="504"/>
      <c r="X51" s="504"/>
      <c r="Y51" s="87"/>
    </row>
    <row r="52" spans="1:25" ht="10.5" hidden="1" customHeight="1">
      <c r="A52" s="54"/>
      <c r="B52" s="106"/>
      <c r="C52" s="105"/>
      <c r="D52" s="89"/>
      <c r="E52" s="504"/>
      <c r="F52" s="504"/>
      <c r="G52" s="504"/>
      <c r="H52" s="504"/>
      <c r="I52" s="504"/>
      <c r="J52" s="504"/>
      <c r="K52" s="504"/>
      <c r="L52" s="504"/>
      <c r="M52" s="504"/>
      <c r="N52" s="504"/>
      <c r="O52" s="504"/>
      <c r="P52" s="504"/>
      <c r="Q52" s="504"/>
      <c r="R52" s="504"/>
      <c r="S52" s="504"/>
      <c r="T52" s="504"/>
      <c r="U52" s="504"/>
      <c r="V52" s="504"/>
      <c r="W52" s="504"/>
      <c r="X52" s="504"/>
      <c r="Y52" s="87"/>
    </row>
    <row r="53" spans="1:25" ht="10.5" hidden="1" customHeight="1">
      <c r="A53" s="54"/>
      <c r="B53" s="106"/>
      <c r="C53" s="105"/>
      <c r="D53" s="89"/>
      <c r="E53" s="504"/>
      <c r="F53" s="504"/>
      <c r="G53" s="504"/>
      <c r="H53" s="504"/>
      <c r="I53" s="504"/>
      <c r="J53" s="504"/>
      <c r="K53" s="504"/>
      <c r="L53" s="504"/>
      <c r="M53" s="504"/>
      <c r="N53" s="504"/>
      <c r="O53" s="504"/>
      <c r="P53" s="504"/>
      <c r="Q53" s="504"/>
      <c r="R53" s="504"/>
      <c r="S53" s="504"/>
      <c r="T53" s="504"/>
      <c r="U53" s="504"/>
      <c r="V53" s="504"/>
      <c r="W53" s="504"/>
      <c r="X53" s="504"/>
      <c r="Y53" s="87"/>
    </row>
    <row r="54" spans="1:25" ht="8.25" hidden="1" customHeight="1">
      <c r="A54" s="54"/>
      <c r="B54" s="106"/>
      <c r="C54" s="105"/>
      <c r="D54" s="89"/>
      <c r="E54" s="504"/>
      <c r="F54" s="504"/>
      <c r="G54" s="504"/>
      <c r="H54" s="504"/>
      <c r="I54" s="504"/>
      <c r="J54" s="504"/>
      <c r="K54" s="504"/>
      <c r="L54" s="504"/>
      <c r="M54" s="504"/>
      <c r="N54" s="504"/>
      <c r="O54" s="504"/>
      <c r="P54" s="504"/>
      <c r="Q54" s="504"/>
      <c r="R54" s="504"/>
      <c r="S54" s="504"/>
      <c r="T54" s="504"/>
      <c r="U54" s="504"/>
      <c r="V54" s="504"/>
      <c r="W54" s="504"/>
      <c r="X54" s="504"/>
      <c r="Y54" s="87"/>
    </row>
    <row r="55" spans="1:25" ht="21.75" hidden="1" customHeight="1">
      <c r="A55" s="54"/>
      <c r="B55" s="106"/>
      <c r="C55" s="105"/>
      <c r="D55" s="89"/>
      <c r="E55" s="504"/>
      <c r="F55" s="504"/>
      <c r="G55" s="504"/>
      <c r="H55" s="504"/>
      <c r="I55" s="504"/>
      <c r="J55" s="504"/>
      <c r="K55" s="504"/>
      <c r="L55" s="504"/>
      <c r="M55" s="504"/>
      <c r="N55" s="504"/>
      <c r="O55" s="504"/>
      <c r="P55" s="504"/>
      <c r="Q55" s="504"/>
      <c r="R55" s="504"/>
      <c r="S55" s="504"/>
      <c r="T55" s="504"/>
      <c r="U55" s="504"/>
      <c r="V55" s="504"/>
      <c r="W55" s="504"/>
      <c r="X55" s="504"/>
      <c r="Y55" s="87"/>
    </row>
    <row r="56" spans="1:25" ht="7.5" hidden="1" customHeight="1">
      <c r="A56" s="54"/>
      <c r="B56" s="106"/>
      <c r="C56" s="105"/>
      <c r="D56" s="94"/>
      <c r="E56" s="504"/>
      <c r="F56" s="504"/>
      <c r="G56" s="504"/>
      <c r="H56" s="504"/>
      <c r="I56" s="504"/>
      <c r="J56" s="504"/>
      <c r="K56" s="504"/>
      <c r="L56" s="504"/>
      <c r="M56" s="504"/>
      <c r="N56" s="504"/>
      <c r="O56" s="504"/>
      <c r="P56" s="504"/>
      <c r="Q56" s="504"/>
      <c r="R56" s="504"/>
      <c r="S56" s="504"/>
      <c r="T56" s="504"/>
      <c r="U56" s="504"/>
      <c r="V56" s="504"/>
      <c r="W56" s="504"/>
      <c r="X56" s="504"/>
      <c r="Y56" s="87"/>
    </row>
    <row r="57" spans="1:25" ht="15" hidden="1">
      <c r="A57" s="54"/>
      <c r="B57" s="106"/>
      <c r="C57" s="105"/>
      <c r="D57" s="94"/>
      <c r="E57" s="504"/>
      <c r="F57" s="504"/>
      <c r="G57" s="504"/>
      <c r="H57" s="504"/>
      <c r="I57" s="504"/>
      <c r="J57" s="504"/>
      <c r="K57" s="504"/>
      <c r="L57" s="504"/>
      <c r="M57" s="504"/>
      <c r="N57" s="504"/>
      <c r="O57" s="504"/>
      <c r="P57" s="504"/>
      <c r="Q57" s="504"/>
      <c r="R57" s="504"/>
      <c r="S57" s="504"/>
      <c r="T57" s="504"/>
      <c r="U57" s="504"/>
      <c r="V57" s="504"/>
      <c r="W57" s="504"/>
      <c r="X57" s="504"/>
      <c r="Y57" s="87"/>
    </row>
    <row r="58" spans="1:25" ht="15" hidden="1" customHeight="1">
      <c r="A58" s="54"/>
      <c r="B58" s="106"/>
      <c r="C58" s="105"/>
      <c r="D58" s="89"/>
      <c r="E58" s="524" t="s">
        <v>506</v>
      </c>
      <c r="F58" s="524"/>
      <c r="G58" s="524"/>
      <c r="H58" s="524"/>
      <c r="I58" s="524"/>
      <c r="J58" s="524"/>
      <c r="K58" s="524"/>
      <c r="L58" s="524"/>
      <c r="M58" s="524"/>
      <c r="N58" s="524"/>
      <c r="O58" s="524"/>
      <c r="P58" s="524"/>
      <c r="Q58" s="524"/>
      <c r="R58" s="524"/>
      <c r="S58" s="524"/>
      <c r="T58" s="524"/>
      <c r="U58" s="524"/>
      <c r="V58" s="452"/>
      <c r="W58" s="452"/>
      <c r="X58" s="452"/>
      <c r="Y58" s="87"/>
    </row>
    <row r="59" spans="1:25" ht="15" hidden="1" customHeight="1">
      <c r="A59" s="54"/>
      <c r="B59" s="106"/>
      <c r="C59" s="105"/>
      <c r="D59" s="89"/>
      <c r="E59" s="522"/>
      <c r="F59" s="522"/>
      <c r="G59" s="522"/>
      <c r="H59" s="527"/>
      <c r="I59" s="527"/>
      <c r="J59" s="527"/>
      <c r="K59" s="527"/>
      <c r="L59" s="527"/>
      <c r="M59" s="527"/>
      <c r="N59" s="527"/>
      <c r="O59" s="527"/>
      <c r="P59" s="527"/>
      <c r="Q59" s="527"/>
      <c r="R59" s="527"/>
      <c r="S59" s="527"/>
      <c r="T59" s="527"/>
      <c r="U59" s="527"/>
      <c r="V59" s="527"/>
      <c r="W59" s="527"/>
      <c r="X59" s="527"/>
      <c r="Y59" s="87"/>
    </row>
    <row r="60" spans="1:25" ht="15" hidden="1" customHeight="1">
      <c r="A60" s="54"/>
      <c r="B60" s="106"/>
      <c r="C60" s="105"/>
      <c r="D60" s="89"/>
      <c r="E60" s="522"/>
      <c r="F60" s="522"/>
      <c r="G60" s="522"/>
      <c r="H60" s="527"/>
      <c r="I60" s="527"/>
      <c r="J60" s="527"/>
      <c r="K60" s="527"/>
      <c r="L60" s="527"/>
      <c r="M60" s="527"/>
      <c r="N60" s="527"/>
      <c r="O60" s="527"/>
      <c r="P60" s="527"/>
      <c r="Q60" s="527"/>
      <c r="R60" s="527"/>
      <c r="S60" s="527"/>
      <c r="T60" s="527"/>
      <c r="U60" s="527"/>
      <c r="V60" s="527"/>
      <c r="W60" s="527"/>
      <c r="X60" s="527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9"/>
      <c r="I61" s="519"/>
      <c r="J61" s="519"/>
      <c r="K61" s="519"/>
      <c r="L61" s="519"/>
      <c r="M61" s="519"/>
      <c r="N61" s="519"/>
      <c r="O61" s="519"/>
      <c r="P61" s="519"/>
      <c r="Q61" s="519"/>
      <c r="R61" s="519"/>
      <c r="S61" s="519"/>
      <c r="T61" s="519"/>
      <c r="U61" s="519"/>
      <c r="V61" s="519"/>
      <c r="W61" s="519"/>
      <c r="X61" s="519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24" t="s">
        <v>507</v>
      </c>
      <c r="F70" s="524"/>
      <c r="G70" s="524"/>
      <c r="H70" s="524"/>
      <c r="I70" s="524"/>
      <c r="J70" s="524"/>
      <c r="K70" s="524"/>
      <c r="L70" s="524"/>
      <c r="M70" s="524"/>
      <c r="N70" s="524"/>
      <c r="O70" s="524"/>
      <c r="P70" s="524"/>
      <c r="Q70" s="524"/>
      <c r="R70" s="524"/>
      <c r="S70" s="524"/>
      <c r="T70" s="524"/>
      <c r="U70" s="452"/>
      <c r="V70" s="448"/>
      <c r="W70" s="448"/>
      <c r="X70" s="448"/>
      <c r="Y70" s="87"/>
    </row>
    <row r="71" spans="1:25" ht="15" hidden="1">
      <c r="A71" s="54"/>
      <c r="B71" s="106"/>
      <c r="C71" s="105"/>
      <c r="D71" s="89"/>
      <c r="E71" s="525" t="s">
        <v>508</v>
      </c>
      <c r="F71" s="525"/>
      <c r="G71" s="525"/>
      <c r="H71" s="525"/>
      <c r="I71" s="525"/>
      <c r="J71" s="525"/>
      <c r="K71" s="525"/>
      <c r="L71" s="525"/>
      <c r="M71" s="525"/>
      <c r="N71" s="525"/>
      <c r="O71" s="525"/>
      <c r="P71" s="525"/>
      <c r="Q71" s="525"/>
      <c r="R71" s="525"/>
      <c r="S71" s="525"/>
      <c r="T71" s="525"/>
      <c r="U71" s="449"/>
      <c r="V71" s="449"/>
      <c r="W71" s="449"/>
      <c r="X71" s="449"/>
      <c r="Y71" s="87"/>
    </row>
    <row r="72" spans="1:25" ht="15" hidden="1">
      <c r="A72" s="54"/>
      <c r="B72" s="106"/>
      <c r="C72" s="105"/>
      <c r="D72" s="89"/>
      <c r="E72" s="83"/>
      <c r="F72" s="446"/>
      <c r="G72" s="446"/>
      <c r="H72" s="446"/>
      <c r="I72" s="446"/>
      <c r="J72" s="446"/>
      <c r="K72" s="446"/>
      <c r="L72" s="446"/>
      <c r="M72" s="446"/>
      <c r="N72" s="446"/>
      <c r="O72" s="446"/>
      <c r="P72" s="446"/>
      <c r="Q72" s="446"/>
      <c r="R72" s="446"/>
      <c r="S72" s="446"/>
      <c r="T72" s="446"/>
      <c r="U72" s="446"/>
      <c r="V72" s="446"/>
      <c r="W72" s="446"/>
      <c r="X72" s="446"/>
      <c r="Y72" s="87"/>
    </row>
    <row r="73" spans="1:25" ht="15" hidden="1" customHeight="1">
      <c r="A73" s="54"/>
      <c r="B73" s="106"/>
      <c r="C73" s="105"/>
      <c r="D73" s="89"/>
      <c r="E73" s="83"/>
      <c r="F73" s="447"/>
      <c r="G73" s="447"/>
      <c r="H73" s="447"/>
      <c r="I73" s="447"/>
      <c r="J73" s="447"/>
      <c r="K73" s="447"/>
      <c r="L73" s="447"/>
      <c r="M73" s="447"/>
      <c r="N73" s="447"/>
      <c r="O73" s="447"/>
      <c r="P73" s="447"/>
      <c r="Q73" s="447"/>
      <c r="R73" s="447"/>
      <c r="S73" s="447"/>
      <c r="T73" s="447"/>
      <c r="U73" s="447"/>
      <c r="V73" s="447"/>
      <c r="W73" s="447"/>
      <c r="X73" s="447"/>
      <c r="Y73" s="87"/>
    </row>
    <row r="74" spans="1:25" ht="15" hidden="1">
      <c r="A74" s="54"/>
      <c r="B74" s="106"/>
      <c r="C74" s="105"/>
      <c r="D74" s="89"/>
      <c r="E74" s="83"/>
      <c r="F74" s="446"/>
      <c r="G74" s="446"/>
      <c r="H74" s="446"/>
      <c r="I74" s="446"/>
      <c r="J74" s="446"/>
      <c r="K74" s="446"/>
      <c r="L74" s="446"/>
      <c r="M74" s="446"/>
      <c r="N74" s="446"/>
      <c r="O74" s="446"/>
      <c r="P74" s="446"/>
      <c r="Q74" s="446"/>
      <c r="R74" s="446"/>
      <c r="S74" s="446"/>
      <c r="T74" s="446"/>
      <c r="U74" s="446"/>
      <c r="V74" s="446"/>
      <c r="W74" s="446"/>
      <c r="X74" s="446"/>
      <c r="Y74" s="87"/>
    </row>
    <row r="75" spans="1:25" ht="15" hidden="1" customHeight="1">
      <c r="A75" s="54"/>
      <c r="B75" s="106"/>
      <c r="C75" s="105"/>
      <c r="D75" s="89"/>
      <c r="E75" s="83"/>
      <c r="F75" s="447"/>
      <c r="G75" s="447"/>
      <c r="H75" s="447"/>
      <c r="I75" s="447"/>
      <c r="J75" s="447"/>
      <c r="K75" s="447"/>
      <c r="L75" s="447"/>
      <c r="M75" s="447"/>
      <c r="N75" s="447"/>
      <c r="O75" s="447"/>
      <c r="P75" s="447"/>
      <c r="Q75" s="447"/>
      <c r="R75" s="447"/>
      <c r="S75" s="447"/>
      <c r="T75" s="447"/>
      <c r="U75" s="447"/>
      <c r="V75" s="447"/>
      <c r="W75" s="447"/>
      <c r="X75" s="447"/>
      <c r="Y75" s="87"/>
    </row>
    <row r="76" spans="1:25" ht="8.1" hidden="1" customHeight="1">
      <c r="A76" s="54"/>
      <c r="B76" s="106"/>
      <c r="C76" s="105"/>
      <c r="D76" s="89"/>
      <c r="E76" s="450"/>
      <c r="F76" s="450"/>
      <c r="G76" s="450"/>
      <c r="H76" s="450"/>
      <c r="I76" s="450"/>
      <c r="J76" s="450"/>
      <c r="K76" s="450"/>
      <c r="L76" s="450"/>
      <c r="M76" s="450"/>
      <c r="N76" s="450"/>
      <c r="O76" s="450"/>
      <c r="P76" s="450"/>
      <c r="Q76" s="450"/>
      <c r="R76" s="450"/>
      <c r="S76" s="450"/>
      <c r="T76" s="450"/>
      <c r="U76" s="450"/>
      <c r="V76" s="450"/>
      <c r="W76" s="450"/>
      <c r="X76" s="450"/>
      <c r="Y76" s="87"/>
    </row>
    <row r="77" spans="1:25" ht="15" hidden="1">
      <c r="A77" s="54"/>
      <c r="B77" s="106"/>
      <c r="C77" s="105"/>
      <c r="D77" s="89"/>
      <c r="E77" s="451"/>
      <c r="F77" s="451"/>
      <c r="G77" s="451"/>
      <c r="H77" s="451"/>
      <c r="I77" s="451"/>
      <c r="J77" s="451"/>
      <c r="K77" s="451"/>
      <c r="L77" s="451"/>
      <c r="M77" s="451"/>
      <c r="N77" s="451"/>
      <c r="O77" s="451"/>
      <c r="P77" s="451"/>
      <c r="Q77" s="451"/>
      <c r="R77" s="451"/>
      <c r="S77" s="451"/>
      <c r="T77" s="451"/>
      <c r="U77" s="451"/>
      <c r="V77" s="451"/>
      <c r="W77" s="451"/>
      <c r="X77" s="451"/>
      <c r="Y77" s="87"/>
    </row>
    <row r="78" spans="1:25" ht="15" hidden="1">
      <c r="A78" s="54"/>
      <c r="B78" s="106"/>
      <c r="C78" s="105"/>
      <c r="D78" s="89"/>
      <c r="E78" s="451"/>
      <c r="F78" s="451"/>
      <c r="G78" s="451"/>
      <c r="H78" s="451"/>
      <c r="I78" s="451"/>
      <c r="J78" s="451"/>
      <c r="K78" s="451"/>
      <c r="L78" s="451"/>
      <c r="M78" s="451"/>
      <c r="N78" s="451"/>
      <c r="O78" s="451"/>
      <c r="P78" s="451"/>
      <c r="Q78" s="451"/>
      <c r="R78" s="451"/>
      <c r="S78" s="451"/>
      <c r="T78" s="451"/>
      <c r="U78" s="451"/>
      <c r="V78" s="451"/>
      <c r="W78" s="451"/>
      <c r="X78" s="451"/>
      <c r="Y78" s="87"/>
    </row>
    <row r="79" spans="1:25" ht="15" hidden="1">
      <c r="A79" s="54"/>
      <c r="B79" s="106"/>
      <c r="C79" s="105"/>
      <c r="D79" s="89"/>
      <c r="E79" s="451"/>
      <c r="F79" s="451"/>
      <c r="G79" s="451"/>
      <c r="H79" s="451"/>
      <c r="I79" s="451"/>
      <c r="J79" s="451"/>
      <c r="K79" s="451"/>
      <c r="L79" s="451"/>
      <c r="M79" s="451"/>
      <c r="N79" s="451"/>
      <c r="O79" s="451"/>
      <c r="P79" s="451"/>
      <c r="Q79" s="451"/>
      <c r="R79" s="451"/>
      <c r="S79" s="451"/>
      <c r="T79" s="451"/>
      <c r="U79" s="451"/>
      <c r="V79" s="451"/>
      <c r="W79" s="451"/>
      <c r="X79" s="451"/>
      <c r="Y79" s="87"/>
    </row>
    <row r="80" spans="1:25" ht="15" hidden="1">
      <c r="A80" s="54"/>
      <c r="B80" s="106"/>
      <c r="C80" s="105"/>
      <c r="D80" s="89"/>
      <c r="E80" s="451"/>
      <c r="F80" s="451"/>
      <c r="G80" s="451"/>
      <c r="H80" s="451"/>
      <c r="I80" s="451"/>
      <c r="J80" s="451"/>
      <c r="K80" s="451"/>
      <c r="L80" s="451"/>
      <c r="M80" s="451"/>
      <c r="N80" s="451"/>
      <c r="O80" s="451"/>
      <c r="P80" s="451"/>
      <c r="Q80" s="451"/>
      <c r="R80" s="451"/>
      <c r="S80" s="451"/>
      <c r="T80" s="451"/>
      <c r="U80" s="451"/>
      <c r="V80" s="451"/>
      <c r="W80" s="451"/>
      <c r="X80" s="451"/>
      <c r="Y80" s="87"/>
    </row>
    <row r="81" spans="1:25" ht="15" hidden="1">
      <c r="A81" s="54"/>
      <c r="B81" s="106"/>
      <c r="C81" s="105"/>
      <c r="D81" s="89"/>
      <c r="E81" s="451"/>
      <c r="F81" s="451"/>
      <c r="G81" s="451"/>
      <c r="H81" s="451"/>
      <c r="I81" s="451"/>
      <c r="J81" s="451"/>
      <c r="K81" s="451"/>
      <c r="L81" s="451"/>
      <c r="M81" s="451"/>
      <c r="N81" s="451"/>
      <c r="O81" s="451"/>
      <c r="P81" s="451"/>
      <c r="Q81" s="451"/>
      <c r="R81" s="451"/>
      <c r="S81" s="451"/>
      <c r="T81" s="451"/>
      <c r="U81" s="451"/>
      <c r="V81" s="451"/>
      <c r="W81" s="451"/>
      <c r="X81" s="451"/>
      <c r="Y81" s="87"/>
    </row>
    <row r="82" spans="1:25" ht="15" hidden="1">
      <c r="A82" s="54"/>
      <c r="B82" s="106"/>
      <c r="C82" s="105"/>
      <c r="D82" s="89"/>
      <c r="E82" s="451"/>
      <c r="F82" s="451"/>
      <c r="G82" s="451"/>
      <c r="H82" s="451"/>
      <c r="I82" s="451"/>
      <c r="J82" s="451"/>
      <c r="K82" s="451"/>
      <c r="L82" s="451"/>
      <c r="M82" s="451"/>
      <c r="N82" s="451"/>
      <c r="O82" s="451"/>
      <c r="P82" s="451"/>
      <c r="Q82" s="451"/>
      <c r="R82" s="451"/>
      <c r="S82" s="451"/>
      <c r="T82" s="451"/>
      <c r="U82" s="451"/>
      <c r="V82" s="451"/>
      <c r="W82" s="451"/>
      <c r="X82" s="451"/>
      <c r="Y82" s="87"/>
    </row>
    <row r="83" spans="1:25" ht="15" hidden="1">
      <c r="A83" s="54"/>
      <c r="B83" s="106"/>
      <c r="C83" s="105"/>
      <c r="D83" s="89"/>
      <c r="E83" s="451"/>
      <c r="F83" s="451"/>
      <c r="G83" s="451"/>
      <c r="H83" s="451"/>
      <c r="I83" s="451"/>
      <c r="J83" s="451"/>
      <c r="K83" s="451"/>
      <c r="L83" s="451"/>
      <c r="M83" s="451"/>
      <c r="N83" s="451"/>
      <c r="O83" s="451"/>
      <c r="P83" s="451"/>
      <c r="Q83" s="451"/>
      <c r="R83" s="451"/>
      <c r="S83" s="451"/>
      <c r="T83" s="451"/>
      <c r="U83" s="451"/>
      <c r="V83" s="451"/>
      <c r="W83" s="451"/>
      <c r="X83" s="451"/>
      <c r="Y83" s="87"/>
    </row>
    <row r="84" spans="1:25" ht="15" hidden="1">
      <c r="A84" s="54"/>
      <c r="B84" s="106"/>
      <c r="C84" s="105"/>
      <c r="D84" s="89"/>
      <c r="E84" s="452"/>
      <c r="F84" s="452"/>
      <c r="G84" s="452"/>
      <c r="H84" s="452"/>
      <c r="I84" s="452"/>
      <c r="J84" s="452"/>
      <c r="K84" s="452"/>
      <c r="L84" s="452"/>
      <c r="M84" s="452"/>
      <c r="N84" s="452"/>
      <c r="O84" s="452"/>
      <c r="P84" s="452"/>
      <c r="Q84" s="452"/>
      <c r="R84" s="452"/>
      <c r="S84" s="452"/>
      <c r="T84" s="452"/>
      <c r="U84" s="452"/>
      <c r="V84" s="452"/>
      <c r="W84" s="452"/>
      <c r="X84" s="452"/>
      <c r="Y84" s="87"/>
    </row>
    <row r="85" spans="1:25" ht="15" hidden="1">
      <c r="A85" s="54"/>
      <c r="B85" s="106"/>
      <c r="C85" s="105"/>
      <c r="D85" s="89"/>
      <c r="E85" s="453"/>
      <c r="F85" s="453"/>
      <c r="G85" s="453"/>
      <c r="H85" s="453"/>
      <c r="I85" s="453"/>
      <c r="J85" s="453"/>
      <c r="K85" s="453"/>
      <c r="L85" s="453"/>
      <c r="M85" s="453"/>
      <c r="N85" s="453"/>
      <c r="O85" s="453"/>
      <c r="P85" s="453"/>
      <c r="Q85" s="453"/>
      <c r="R85" s="453"/>
      <c r="S85" s="453"/>
      <c r="T85" s="453"/>
      <c r="U85" s="453"/>
      <c r="V85" s="453"/>
      <c r="W85" s="453"/>
      <c r="X85" s="453"/>
      <c r="Y85" s="87"/>
    </row>
    <row r="86" spans="1:25" ht="15" hidden="1">
      <c r="A86" s="54"/>
      <c r="B86" s="106"/>
      <c r="C86" s="105"/>
      <c r="D86" s="89"/>
      <c r="E86" s="519"/>
      <c r="F86" s="519"/>
      <c r="G86" s="519"/>
      <c r="H86" s="520"/>
      <c r="I86" s="521"/>
      <c r="J86" s="521"/>
      <c r="K86" s="521"/>
      <c r="L86" s="521"/>
      <c r="M86" s="521"/>
      <c r="N86" s="521"/>
      <c r="O86" s="521"/>
      <c r="P86" s="521"/>
      <c r="Q86" s="521"/>
      <c r="R86" s="521"/>
      <c r="S86" s="521"/>
      <c r="T86" s="521"/>
      <c r="U86" s="521"/>
      <c r="V86" s="521"/>
      <c r="W86" s="521"/>
      <c r="X86" s="521"/>
      <c r="Y86" s="87"/>
    </row>
    <row r="87" spans="1:25" ht="15" hidden="1" customHeight="1">
      <c r="A87" s="54"/>
      <c r="B87" s="106"/>
      <c r="C87" s="105"/>
      <c r="D87" s="89"/>
      <c r="E87" s="522"/>
      <c r="F87" s="522"/>
      <c r="G87" s="522"/>
      <c r="H87" s="523"/>
      <c r="I87" s="523"/>
      <c r="J87" s="523"/>
      <c r="K87" s="523"/>
      <c r="L87" s="523"/>
      <c r="M87" s="523"/>
      <c r="N87" s="523"/>
      <c r="O87" s="523"/>
      <c r="P87" s="523"/>
      <c r="Q87" s="523"/>
      <c r="R87" s="523"/>
      <c r="S87" s="523"/>
      <c r="T87" s="523"/>
      <c r="U87" s="523"/>
      <c r="V87" s="523"/>
      <c r="W87" s="523"/>
      <c r="X87" s="523"/>
      <c r="Y87" s="87"/>
    </row>
    <row r="88" spans="1:25" ht="15" hidden="1" customHeight="1">
      <c r="A88" s="54"/>
      <c r="B88" s="106"/>
      <c r="C88" s="105"/>
      <c r="D88" s="89"/>
      <c r="E88" s="522"/>
      <c r="F88" s="522"/>
      <c r="G88" s="522"/>
      <c r="H88" s="523"/>
      <c r="I88" s="523"/>
      <c r="J88" s="523"/>
      <c r="K88" s="523"/>
      <c r="L88" s="523"/>
      <c r="M88" s="523"/>
      <c r="N88" s="523"/>
      <c r="O88" s="523"/>
      <c r="P88" s="523"/>
      <c r="Q88" s="523"/>
      <c r="R88" s="523"/>
      <c r="S88" s="523"/>
      <c r="T88" s="523"/>
      <c r="U88" s="523"/>
      <c r="V88" s="523"/>
      <c r="W88" s="523"/>
      <c r="X88" s="523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9"/>
      <c r="I89" s="519"/>
      <c r="J89" s="519"/>
      <c r="K89" s="519"/>
      <c r="L89" s="519"/>
      <c r="M89" s="519"/>
      <c r="N89" s="519"/>
      <c r="O89" s="519"/>
      <c r="P89" s="519"/>
      <c r="Q89" s="519"/>
      <c r="R89" s="519"/>
      <c r="S89" s="519"/>
      <c r="T89" s="519"/>
      <c r="U89" s="519"/>
      <c r="V89" s="519"/>
      <c r="W89" s="519"/>
      <c r="X89" s="519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26" t="s">
        <v>177</v>
      </c>
      <c r="F103" s="526"/>
      <c r="G103" s="526"/>
      <c r="H103" s="526"/>
      <c r="I103" s="526"/>
      <c r="J103" s="526"/>
      <c r="K103" s="526"/>
      <c r="L103" s="526"/>
      <c r="M103" s="526"/>
      <c r="N103" s="526"/>
      <c r="O103" s="526"/>
      <c r="P103" s="526"/>
      <c r="Q103" s="526"/>
      <c r="R103" s="526"/>
      <c r="S103" s="526"/>
      <c r="T103" s="526"/>
      <c r="U103" s="526"/>
      <c r="V103" s="526"/>
      <c r="W103" s="526"/>
      <c r="X103" s="526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8" t="s">
        <v>176</v>
      </c>
      <c r="G105" s="518"/>
      <c r="H105" s="518"/>
      <c r="I105" s="518"/>
      <c r="J105" s="518"/>
      <c r="K105" s="518"/>
      <c r="L105" s="518"/>
      <c r="M105" s="518"/>
      <c r="N105" s="518"/>
      <c r="O105" s="518"/>
      <c r="P105" s="518"/>
      <c r="Q105" s="518"/>
      <c r="R105" s="518"/>
      <c r="S105" s="518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8" t="s">
        <v>175</v>
      </c>
      <c r="G107" s="518"/>
      <c r="H107" s="518"/>
      <c r="I107" s="518"/>
      <c r="J107" s="518"/>
      <c r="K107" s="518"/>
      <c r="L107" s="518"/>
      <c r="M107" s="518"/>
      <c r="N107" s="518"/>
      <c r="O107" s="518"/>
      <c r="P107" s="518"/>
      <c r="Q107" s="518"/>
      <c r="R107" s="518"/>
      <c r="S107" s="518"/>
      <c r="T107" s="518"/>
      <c r="U107" s="518"/>
      <c r="V107" s="518"/>
      <c r="W107" s="518"/>
      <c r="X107" s="518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algorithmName="SHA-512" hashValue="T5lomcRLVvy/BsZZljXXd0jJrwY0foPc1pSy3oDplBI7wo/rymv/dBUu1RMVFuWH4Dle4jIsyDkdyregE3Z3Rg==" saltValue="T6NOPxybtCEbhqe4QZoCBw==" spinCount="100000" sheet="1" objects="1" scenarios="1" formatColumns="0" formatRows="0"/>
  <dataConsolidate leftLabels="1"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WARM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3" customFormat="1" ht="6">
      <c r="C6" s="394"/>
      <c r="D6" s="392"/>
      <c r="E6" s="392"/>
    </row>
    <row r="7" spans="3:9" ht="18.95" customHeight="1">
      <c r="C7" s="68"/>
      <c r="D7" s="545" t="s">
        <v>460</v>
      </c>
      <c r="E7" s="547"/>
    </row>
    <row r="8" spans="3:9" s="393" customFormat="1" ht="6">
      <c r="C8" s="394"/>
      <c r="D8" s="392"/>
      <c r="E8" s="392"/>
    </row>
    <row r="9" spans="3:9" ht="15.95" customHeight="1">
      <c r="C9" s="68"/>
      <c r="D9" s="215" t="s">
        <v>32</v>
      </c>
      <c r="E9" s="191" t="s">
        <v>250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88">
        <v>0</v>
      </c>
      <c r="E11" s="289"/>
    </row>
    <row r="12" spans="3:9" ht="15" customHeight="1">
      <c r="C12" s="181"/>
      <c r="D12" s="182">
        <v>1</v>
      </c>
      <c r="E12" s="183"/>
    </row>
    <row r="13" spans="3:9" ht="12" customHeight="1">
      <c r="C13" s="68"/>
      <c r="D13" s="290"/>
      <c r="E13" s="291" t="s">
        <v>113</v>
      </c>
    </row>
    <row r="14" spans="3:9" ht="3" customHeight="1"/>
    <row r="15" spans="3:9" ht="22.5" customHeight="1">
      <c r="C15" s="292"/>
      <c r="D15" s="580" t="s">
        <v>475</v>
      </c>
      <c r="E15" s="581"/>
      <c r="F15" s="293"/>
      <c r="G15" s="293"/>
      <c r="H15" s="293"/>
      <c r="I15" s="29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4"/>
  <sheetViews>
    <sheetView showGridLines="0" zoomScaleNormal="100" workbookViewId="0">
      <selection activeCell="B5" sqref="B5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1" customFormat="1" ht="6"/>
    <row r="2" spans="2:5" ht="22.5">
      <c r="B2" s="582" t="s">
        <v>12</v>
      </c>
      <c r="C2" s="582"/>
      <c r="D2" s="582"/>
      <c r="E2" s="360"/>
    </row>
    <row r="3" spans="2:5" s="361" customFormat="1" ht="6"/>
    <row r="4" spans="2:5" ht="21.75" customHeight="1">
      <c r="B4" s="479" t="s">
        <v>30</v>
      </c>
      <c r="C4" s="479" t="s">
        <v>31</v>
      </c>
      <c r="D4" s="479" t="s">
        <v>24</v>
      </c>
    </row>
  </sheetData>
  <sheetProtection algorithmName="SHA-512" hashValue="giVpBecwxDRmvaEmF4qEd2mU9JPYMXQfsMFvU6zyZt1R80a2etsVKq4pbjYg9wA0tmUuj3Utj1iambNKg5+pyQ==" saltValue="L3yXvRW3bHYUx7BECKLt+A==" spinCount="100000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08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5"/>
    <col min="2" max="2" width="65.28515625" style="205" customWidth="1"/>
    <col min="3" max="3" width="41" style="205" customWidth="1"/>
    <col min="4" max="16384" width="9.140625" style="205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11"/>
  <sheetViews>
    <sheetView showGridLines="0" zoomScaleNormal="100" workbookViewId="0"/>
  </sheetViews>
  <sheetFormatPr defaultRowHeight="11.25"/>
  <cols>
    <col min="1" max="1" width="9.140625" style="205"/>
    <col min="2" max="2" width="65.28515625" style="205" customWidth="1"/>
    <col min="3" max="3" width="41" style="205" customWidth="1"/>
    <col min="4" max="16384" width="9.140625" style="205"/>
  </cols>
  <sheetData>
    <row r="1" spans="1:2">
      <c r="A1" s="205" t="s">
        <v>369</v>
      </c>
      <c r="B1" s="205" t="s">
        <v>370</v>
      </c>
    </row>
    <row r="2" spans="1:2">
      <c r="A2" s="205">
        <v>4190064</v>
      </c>
      <c r="B2" s="205" t="s">
        <v>2085</v>
      </c>
    </row>
    <row r="3" spans="1:2">
      <c r="A3" s="205">
        <v>4190065</v>
      </c>
      <c r="B3" s="205" t="s">
        <v>2086</v>
      </c>
    </row>
    <row r="4" spans="1:2">
      <c r="A4" s="205">
        <v>4190066</v>
      </c>
      <c r="B4" s="205" t="s">
        <v>2087</v>
      </c>
    </row>
    <row r="5" spans="1:2">
      <c r="A5" s="205">
        <v>4190067</v>
      </c>
      <c r="B5" s="205" t="s">
        <v>2088</v>
      </c>
    </row>
    <row r="6" spans="1:2">
      <c r="A6" s="205">
        <v>4190068</v>
      </c>
      <c r="B6" s="205" t="s">
        <v>2089</v>
      </c>
    </row>
    <row r="7" spans="1:2">
      <c r="A7" s="205">
        <v>4190069</v>
      </c>
      <c r="B7" s="205" t="s">
        <v>2090</v>
      </c>
    </row>
    <row r="8" spans="1:2">
      <c r="A8" s="205">
        <v>4190070</v>
      </c>
      <c r="B8" s="205" t="s">
        <v>2091</v>
      </c>
    </row>
    <row r="9" spans="1:2">
      <c r="A9" s="205">
        <v>4190071</v>
      </c>
      <c r="B9" s="205" t="s">
        <v>2092</v>
      </c>
    </row>
    <row r="10" spans="1:2">
      <c r="A10" s="205">
        <v>4190072</v>
      </c>
      <c r="B10" s="205" t="s">
        <v>2093</v>
      </c>
    </row>
    <row r="11" spans="1:2">
      <c r="A11" s="205">
        <v>4190073</v>
      </c>
      <c r="B11" s="205" t="s">
        <v>2094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1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40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364</v>
      </c>
    </row>
    <row r="3" spans="1:2">
      <c r="A3" t="s">
        <v>189</v>
      </c>
      <c r="B3" t="s">
        <v>510</v>
      </c>
    </row>
    <row r="4" spans="1:2">
      <c r="A4" t="s">
        <v>16</v>
      </c>
      <c r="B4" t="s">
        <v>205</v>
      </c>
    </row>
    <row r="5" spans="1:2">
      <c r="A5" t="s">
        <v>539</v>
      </c>
      <c r="B5" t="s">
        <v>373</v>
      </c>
    </row>
    <row r="6" spans="1:2">
      <c r="A6" t="s">
        <v>540</v>
      </c>
      <c r="B6" t="s">
        <v>374</v>
      </c>
    </row>
    <row r="7" spans="1:2">
      <c r="A7" t="s">
        <v>541</v>
      </c>
      <c r="B7" t="s">
        <v>365</v>
      </c>
    </row>
    <row r="8" spans="1:2">
      <c r="A8" t="s">
        <v>469</v>
      </c>
      <c r="B8" t="s">
        <v>201</v>
      </c>
    </row>
    <row r="9" spans="1:2">
      <c r="A9" t="s">
        <v>470</v>
      </c>
      <c r="B9" t="s">
        <v>191</v>
      </c>
    </row>
    <row r="10" spans="1:2">
      <c r="A10" t="s">
        <v>11</v>
      </c>
      <c r="B10" t="s">
        <v>192</v>
      </c>
    </row>
    <row r="11" spans="1:2">
      <c r="A11" t="s">
        <v>349</v>
      </c>
      <c r="B11" t="s">
        <v>471</v>
      </c>
    </row>
    <row r="12" spans="1:2">
      <c r="A12" t="s">
        <v>190</v>
      </c>
      <c r="B12" t="s">
        <v>468</v>
      </c>
    </row>
    <row r="13" spans="1:2">
      <c r="A13"/>
      <c r="B13" t="s">
        <v>511</v>
      </c>
    </row>
    <row r="14" spans="1:2">
      <c r="A14"/>
      <c r="B14" t="s">
        <v>193</v>
      </c>
    </row>
    <row r="15" spans="1:2">
      <c r="A15"/>
      <c r="B15" t="s">
        <v>211</v>
      </c>
    </row>
    <row r="16" spans="1:2">
      <c r="A16"/>
      <c r="B16" t="s">
        <v>472</v>
      </c>
    </row>
    <row r="17" spans="1:2">
      <c r="A17"/>
      <c r="B17" t="s">
        <v>194</v>
      </c>
    </row>
    <row r="18" spans="1:2">
      <c r="A18"/>
      <c r="B18" t="s">
        <v>195</v>
      </c>
    </row>
    <row r="19" spans="1:2">
      <c r="A19"/>
      <c r="B19" t="s">
        <v>196</v>
      </c>
    </row>
    <row r="20" spans="1:2">
      <c r="A20"/>
      <c r="B20" t="s">
        <v>197</v>
      </c>
    </row>
    <row r="21" spans="1:2">
      <c r="A21"/>
      <c r="B21" t="s">
        <v>198</v>
      </c>
    </row>
    <row r="22" spans="1:2">
      <c r="A22"/>
      <c r="B22" t="s">
        <v>199</v>
      </c>
    </row>
    <row r="23" spans="1:2">
      <c r="A23"/>
      <c r="B23" t="s">
        <v>200</v>
      </c>
    </row>
    <row r="24" spans="1:2">
      <c r="A24"/>
      <c r="B24" t="s">
        <v>202</v>
      </c>
    </row>
    <row r="25" spans="1:2">
      <c r="A25"/>
      <c r="B25" t="s">
        <v>203</v>
      </c>
    </row>
    <row r="26" spans="1:2">
      <c r="A26"/>
      <c r="B26" t="s">
        <v>204</v>
      </c>
    </row>
    <row r="27" spans="1:2">
      <c r="A27"/>
      <c r="B27" t="s">
        <v>206</v>
      </c>
    </row>
    <row r="28" spans="1:2">
      <c r="A28"/>
      <c r="B28" t="s">
        <v>207</v>
      </c>
    </row>
    <row r="29" spans="1:2">
      <c r="A29"/>
      <c r="B29" t="s">
        <v>473</v>
      </c>
    </row>
    <row r="30" spans="1:2">
      <c r="A30"/>
      <c r="B30" t="s">
        <v>347</v>
      </c>
    </row>
    <row r="31" spans="1:2">
      <c r="A31"/>
      <c r="B31" t="s">
        <v>208</v>
      </c>
    </row>
    <row r="32" spans="1:2">
      <c r="A32"/>
      <c r="B32" t="s">
        <v>209</v>
      </c>
    </row>
    <row r="33" spans="1:2">
      <c r="A33"/>
      <c r="B33" t="s">
        <v>210</v>
      </c>
    </row>
    <row r="34" spans="1:2">
      <c r="A34"/>
      <c r="B34" t="s">
        <v>212</v>
      </c>
    </row>
    <row r="35" spans="1:2">
      <c r="A35"/>
      <c r="B35" t="s">
        <v>213</v>
      </c>
    </row>
    <row r="36" spans="1:2">
      <c r="A36"/>
      <c r="B36" t="s">
        <v>214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7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9">
        <v>43823.599918981483</v>
      </c>
      <c r="B2" s="14" t="s">
        <v>579</v>
      </c>
      <c r="C2" s="14" t="s">
        <v>383</v>
      </c>
    </row>
    <row r="3" spans="1:4">
      <c r="A3" s="499">
        <v>43823.599930555552</v>
      </c>
      <c r="B3" s="14" t="s">
        <v>580</v>
      </c>
      <c r="C3" s="14" t="s">
        <v>383</v>
      </c>
    </row>
    <row r="4" spans="1:4" ht="22.5">
      <c r="A4" s="499">
        <v>43823.599930555552</v>
      </c>
      <c r="B4" s="14" t="s">
        <v>581</v>
      </c>
      <c r="C4" s="14" t="s">
        <v>383</v>
      </c>
    </row>
    <row r="5" spans="1:4">
      <c r="A5" s="499">
        <v>43823.599930555552</v>
      </c>
      <c r="B5" s="14" t="s">
        <v>582</v>
      </c>
      <c r="C5" s="14" t="s">
        <v>383</v>
      </c>
    </row>
    <row r="6" spans="1:4">
      <c r="A6" s="499">
        <v>43823.599953703706</v>
      </c>
      <c r="B6" s="14" t="s">
        <v>583</v>
      </c>
      <c r="C6" s="14" t="s">
        <v>383</v>
      </c>
    </row>
    <row r="7" spans="1:4" ht="22.5">
      <c r="A7" s="499">
        <v>43823.599976851852</v>
      </c>
      <c r="B7" s="14" t="s">
        <v>584</v>
      </c>
      <c r="C7" s="14" t="s">
        <v>383</v>
      </c>
    </row>
    <row r="8" spans="1:4">
      <c r="A8" s="499">
        <v>43823.599988425929</v>
      </c>
      <c r="B8" s="14" t="s">
        <v>585</v>
      </c>
      <c r="C8" s="14" t="s">
        <v>383</v>
      </c>
    </row>
    <row r="9" spans="1:4">
      <c r="A9" s="499">
        <v>43823.599988425929</v>
      </c>
      <c r="B9" s="14" t="s">
        <v>586</v>
      </c>
      <c r="C9" s="14" t="s">
        <v>383</v>
      </c>
    </row>
    <row r="10" spans="1:4" ht="22.5">
      <c r="A10" s="499">
        <v>43823.600023148145</v>
      </c>
      <c r="B10" s="14" t="s">
        <v>587</v>
      </c>
      <c r="C10" s="14" t="s">
        <v>383</v>
      </c>
    </row>
    <row r="11" spans="1:4" ht="22.5">
      <c r="A11" s="499">
        <v>43823.600057870368</v>
      </c>
      <c r="B11" s="14" t="s">
        <v>589</v>
      </c>
      <c r="C11" s="14" t="s">
        <v>383</v>
      </c>
    </row>
    <row r="12" spans="1:4">
      <c r="A12" s="499">
        <v>43823.601712962962</v>
      </c>
      <c r="B12" s="14" t="s">
        <v>579</v>
      </c>
      <c r="C12" s="14" t="s">
        <v>383</v>
      </c>
    </row>
    <row r="13" spans="1:4">
      <c r="A13" s="499">
        <v>43823.601724537039</v>
      </c>
      <c r="B13" s="14" t="s">
        <v>2096</v>
      </c>
      <c r="C13" s="14" t="s">
        <v>383</v>
      </c>
    </row>
    <row r="14" spans="1:4">
      <c r="A14" s="499">
        <v>43823.602442129632</v>
      </c>
      <c r="B14" s="14" t="s">
        <v>579</v>
      </c>
      <c r="C14" s="14" t="s">
        <v>383</v>
      </c>
    </row>
    <row r="15" spans="1:4">
      <c r="A15" s="499">
        <v>43823.602453703701</v>
      </c>
      <c r="B15" s="14" t="s">
        <v>2096</v>
      </c>
      <c r="C15" s="14" t="s">
        <v>383</v>
      </c>
    </row>
    <row r="16" spans="1:4">
      <c r="A16" s="499">
        <v>43825.365532407406</v>
      </c>
      <c r="B16" s="14" t="s">
        <v>579</v>
      </c>
      <c r="C16" s="14" t="s">
        <v>383</v>
      </c>
    </row>
    <row r="17" spans="1:3">
      <c r="A17" s="499">
        <v>43825.365578703706</v>
      </c>
      <c r="B17" s="14" t="s">
        <v>2096</v>
      </c>
      <c r="C17" s="14" t="s">
        <v>383</v>
      </c>
    </row>
    <row r="18" spans="1:3">
      <c r="A18" s="499">
        <v>44161.558148148149</v>
      </c>
      <c r="B18" s="14" t="s">
        <v>579</v>
      </c>
      <c r="C18" s="14" t="s">
        <v>383</v>
      </c>
    </row>
    <row r="19" spans="1:3">
      <c r="A19" s="499">
        <v>44161.558171296296</v>
      </c>
      <c r="B19" s="14" t="s">
        <v>2096</v>
      </c>
      <c r="C19" s="14" t="s">
        <v>383</v>
      </c>
    </row>
    <row r="20" spans="1:3">
      <c r="A20" s="499">
        <v>44161.559710648151</v>
      </c>
      <c r="B20" s="14" t="s">
        <v>579</v>
      </c>
      <c r="C20" s="14" t="s">
        <v>383</v>
      </c>
    </row>
    <row r="21" spans="1:3">
      <c r="A21" s="499">
        <v>44161.55972222222</v>
      </c>
      <c r="B21" s="14" t="s">
        <v>2096</v>
      </c>
      <c r="C21" s="14" t="s">
        <v>383</v>
      </c>
    </row>
    <row r="22" spans="1:3">
      <c r="A22" s="499">
        <v>44169.443518518521</v>
      </c>
      <c r="B22" s="14" t="s">
        <v>579</v>
      </c>
      <c r="C22" s="14" t="s">
        <v>383</v>
      </c>
    </row>
    <row r="23" spans="1:3">
      <c r="A23" s="499">
        <v>44169.443530092591</v>
      </c>
      <c r="B23" s="14" t="s">
        <v>2096</v>
      </c>
      <c r="C23" s="14" t="s">
        <v>383</v>
      </c>
    </row>
    <row r="24" spans="1:3">
      <c r="A24" s="499">
        <v>44175.607638888891</v>
      </c>
      <c r="B24" s="14" t="s">
        <v>579</v>
      </c>
      <c r="C24" s="14" t="s">
        <v>383</v>
      </c>
    </row>
    <row r="25" spans="1:3">
      <c r="A25" s="499">
        <v>44175.607685185183</v>
      </c>
      <c r="B25" s="14" t="s">
        <v>2096</v>
      </c>
      <c r="C25" s="14" t="s">
        <v>383</v>
      </c>
    </row>
    <row r="26" spans="1:3">
      <c r="A26" s="499">
        <v>44258.365300925929</v>
      </c>
      <c r="B26" s="14" t="s">
        <v>579</v>
      </c>
      <c r="C26" s="14" t="s">
        <v>383</v>
      </c>
    </row>
    <row r="27" spans="1:3">
      <c r="A27" s="499">
        <v>44258.365312499998</v>
      </c>
      <c r="B27" s="14" t="s">
        <v>2096</v>
      </c>
      <c r="C27" s="14" t="s">
        <v>383</v>
      </c>
    </row>
  </sheetData>
  <sheetProtection algorithmName="SHA-512" hashValue="ol1vI5CFuSziTOM3DhH6OLRSi6drUUu34Olc9LC9fWZeCzxWf5qSsgJLSkG/GNFEQIuH0oh1rIJnEDyosjZxXA==" saltValue="oVTE0zxDDka3AusKUTREBQ==" spinCount="100000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5" width="9.140625" style="7"/>
    <col min="16" max="16" width="60.7109375" style="7" customWidth="1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45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566</v>
      </c>
      <c r="K1" s="56" t="s">
        <v>360</v>
      </c>
      <c r="L1" s="199" t="s">
        <v>361</v>
      </c>
      <c r="M1" s="56" t="s">
        <v>163</v>
      </c>
      <c r="N1" s="79" t="s">
        <v>223</v>
      </c>
      <c r="P1" s="298" t="s">
        <v>574</v>
      </c>
      <c r="Q1" s="298" t="s">
        <v>224</v>
      </c>
      <c r="R1" s="296" t="s">
        <v>237</v>
      </c>
      <c r="S1" s="133" t="s">
        <v>238</v>
      </c>
      <c r="U1" s="173" t="s">
        <v>286</v>
      </c>
      <c r="V1" s="173" t="s">
        <v>287</v>
      </c>
      <c r="X1" s="411" t="s">
        <v>337</v>
      </c>
      <c r="Y1" s="411" t="s">
        <v>340</v>
      </c>
      <c r="Z1" s="411" t="s">
        <v>341</v>
      </c>
      <c r="AB1" s="583" t="s">
        <v>482</v>
      </c>
      <c r="AC1" s="583"/>
      <c r="AE1" s="431" t="s">
        <v>493</v>
      </c>
      <c r="AF1" s="431" t="s">
        <v>501</v>
      </c>
      <c r="AG1" s="431" t="s">
        <v>492</v>
      </c>
      <c r="AH1" s="431" t="s">
        <v>502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565</v>
      </c>
      <c r="K2" s="82"/>
      <c r="L2" s="200">
        <v>55</v>
      </c>
      <c r="M2" s="56" t="s">
        <v>164</v>
      </c>
      <c r="N2" s="79" t="s">
        <v>222</v>
      </c>
      <c r="P2" s="483" t="s">
        <v>570</v>
      </c>
      <c r="Q2" s="299" t="s">
        <v>575</v>
      </c>
      <c r="R2" s="297" t="s">
        <v>230</v>
      </c>
      <c r="S2" s="58" t="s">
        <v>239</v>
      </c>
      <c r="U2" s="6" t="s">
        <v>288</v>
      </c>
      <c r="V2" s="174" t="s">
        <v>288</v>
      </c>
      <c r="X2" s="410" t="s">
        <v>338</v>
      </c>
      <c r="Y2" s="429" t="s">
        <v>342</v>
      </c>
      <c r="Z2" s="430" t="s">
        <v>343</v>
      </c>
      <c r="AB2" s="408" t="s">
        <v>469</v>
      </c>
      <c r="AC2" s="409" t="s">
        <v>483</v>
      </c>
      <c r="AE2"/>
      <c r="AF2"/>
      <c r="AG2" t="s">
        <v>2119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339</v>
      </c>
      <c r="K3" s="82" t="s">
        <v>359</v>
      </c>
      <c r="L3" s="199" t="s">
        <v>363</v>
      </c>
      <c r="M3" s="56" t="s">
        <v>165</v>
      </c>
      <c r="N3" s="79" t="s">
        <v>220</v>
      </c>
      <c r="P3" s="483" t="s">
        <v>571</v>
      </c>
      <c r="Q3" s="299" t="s">
        <v>465</v>
      </c>
      <c r="R3" s="297" t="s">
        <v>231</v>
      </c>
      <c r="S3" s="58" t="s">
        <v>240</v>
      </c>
      <c r="U3" s="6" t="s">
        <v>289</v>
      </c>
      <c r="V3" s="174" t="s">
        <v>289</v>
      </c>
      <c r="X3" s="414" t="s">
        <v>339</v>
      </c>
      <c r="Y3" s="413" t="s">
        <v>344</v>
      </c>
      <c r="Z3" s="413" t="s">
        <v>344</v>
      </c>
      <c r="AB3" s="412" t="s">
        <v>539</v>
      </c>
      <c r="AC3" s="415" t="s">
        <v>542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K4" s="82"/>
      <c r="L4" s="200">
        <v>112</v>
      </c>
      <c r="M4" s="56" t="s">
        <v>166</v>
      </c>
      <c r="N4" s="79" t="s">
        <v>221</v>
      </c>
      <c r="P4" s="483" t="s">
        <v>572</v>
      </c>
      <c r="R4" s="131" t="s">
        <v>232</v>
      </c>
      <c r="S4" s="58" t="s">
        <v>241</v>
      </c>
      <c r="U4" s="6" t="s">
        <v>290</v>
      </c>
      <c r="V4" s="174" t="s">
        <v>290</v>
      </c>
      <c r="AB4" s="412" t="s">
        <v>540</v>
      </c>
      <c r="AC4" s="415" t="s">
        <v>484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219</v>
      </c>
      <c r="P5" s="483" t="s">
        <v>573</v>
      </c>
      <c r="R5" s="132" t="s">
        <v>233</v>
      </c>
      <c r="S5" s="58" t="s">
        <v>247</v>
      </c>
      <c r="U5" s="6" t="s">
        <v>291</v>
      </c>
      <c r="V5" s="174" t="s">
        <v>291</v>
      </c>
      <c r="AB5" s="412" t="s">
        <v>541</v>
      </c>
      <c r="AC5" s="415" t="s">
        <v>485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234</v>
      </c>
      <c r="S6" s="58" t="s">
        <v>248</v>
      </c>
      <c r="U6" s="6" t="s">
        <v>292</v>
      </c>
      <c r="V6" s="174" t="s">
        <v>292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235</v>
      </c>
      <c r="S7" s="58" t="s">
        <v>242</v>
      </c>
      <c r="U7" s="6" t="s">
        <v>293</v>
      </c>
      <c r="V7" s="174" t="s">
        <v>293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236</v>
      </c>
      <c r="S8" s="58" t="s">
        <v>243</v>
      </c>
      <c r="U8" s="6" t="s">
        <v>294</v>
      </c>
      <c r="V8" s="174" t="s">
        <v>294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244</v>
      </c>
      <c r="U9" s="6" t="s">
        <v>295</v>
      </c>
      <c r="V9" s="174" t="s">
        <v>295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245</v>
      </c>
      <c r="U10" s="6" t="s">
        <v>296</v>
      </c>
      <c r="V10" s="174" t="s">
        <v>296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5" t="s">
        <v>358</v>
      </c>
      <c r="S11" s="58" t="s">
        <v>246</v>
      </c>
      <c r="U11" s="6" t="s">
        <v>297</v>
      </c>
      <c r="V11" s="174" t="s">
        <v>297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5" t="s">
        <v>357</v>
      </c>
      <c r="U12" s="6" t="s">
        <v>144</v>
      </c>
      <c r="V12" s="174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5" t="s">
        <v>356</v>
      </c>
      <c r="U13" s="6" t="s">
        <v>145</v>
      </c>
      <c r="V13" s="174" t="s">
        <v>145</v>
      </c>
    </row>
    <row r="14" spans="1:34" ht="12.75">
      <c r="A14" s="8" t="s">
        <v>18</v>
      </c>
      <c r="I14" s="61" t="s">
        <v>147</v>
      </c>
      <c r="R14" s="195" t="s">
        <v>355</v>
      </c>
      <c r="U14" s="6" t="s">
        <v>146</v>
      </c>
      <c r="V14" s="174" t="s">
        <v>146</v>
      </c>
    </row>
    <row r="15" spans="1:34" ht="12.75">
      <c r="A15" s="471" t="s">
        <v>518</v>
      </c>
      <c r="I15" s="61" t="s">
        <v>148</v>
      </c>
      <c r="R15" s="195" t="s">
        <v>354</v>
      </c>
      <c r="U15" s="6" t="s">
        <v>147</v>
      </c>
      <c r="V15" s="174" t="s">
        <v>147</v>
      </c>
    </row>
    <row r="16" spans="1:34" ht="12.75">
      <c r="A16" s="8" t="s">
        <v>52</v>
      </c>
      <c r="I16" s="61" t="s">
        <v>149</v>
      </c>
      <c r="R16" s="195" t="s">
        <v>353</v>
      </c>
      <c r="U16" s="6" t="s">
        <v>148</v>
      </c>
      <c r="V16" s="174" t="s">
        <v>148</v>
      </c>
    </row>
    <row r="17" spans="1:22" ht="12.75">
      <c r="A17" s="8" t="s">
        <v>53</v>
      </c>
      <c r="I17" s="61" t="s">
        <v>150</v>
      </c>
      <c r="R17" s="195" t="s">
        <v>352</v>
      </c>
      <c r="U17" s="6" t="s">
        <v>149</v>
      </c>
      <c r="V17" s="174" t="s">
        <v>149</v>
      </c>
    </row>
    <row r="18" spans="1:22" ht="12.75">
      <c r="A18" s="8" t="s">
        <v>54</v>
      </c>
      <c r="I18" s="61" t="s">
        <v>151</v>
      </c>
      <c r="R18" s="195" t="s">
        <v>351</v>
      </c>
      <c r="U18" s="6" t="s">
        <v>150</v>
      </c>
      <c r="V18" s="174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4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4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4" t="s">
        <v>153</v>
      </c>
    </row>
    <row r="22" spans="1:22">
      <c r="A22" s="8" t="s">
        <v>58</v>
      </c>
      <c r="U22" s="6" t="s">
        <v>154</v>
      </c>
      <c r="V22" s="174" t="s">
        <v>154</v>
      </c>
    </row>
    <row r="23" spans="1:22">
      <c r="A23" s="8" t="s">
        <v>59</v>
      </c>
      <c r="U23" s="6" t="s">
        <v>298</v>
      </c>
      <c r="V23" s="174" t="s">
        <v>298</v>
      </c>
    </row>
    <row r="24" spans="1:22">
      <c r="A24" s="8" t="s">
        <v>60</v>
      </c>
      <c r="U24" s="6" t="s">
        <v>299</v>
      </c>
      <c r="V24" s="174" t="s">
        <v>299</v>
      </c>
    </row>
    <row r="25" spans="1:22">
      <c r="A25" s="8" t="s">
        <v>61</v>
      </c>
      <c r="U25" s="6" t="s">
        <v>300</v>
      </c>
      <c r="V25" s="174" t="s">
        <v>300</v>
      </c>
    </row>
    <row r="26" spans="1:22">
      <c r="A26" s="8" t="s">
        <v>62</v>
      </c>
      <c r="V26" s="174" t="s">
        <v>301</v>
      </c>
    </row>
    <row r="27" spans="1:22">
      <c r="A27" s="8" t="s">
        <v>63</v>
      </c>
      <c r="V27" s="174" t="s">
        <v>302</v>
      </c>
    </row>
    <row r="28" spans="1:22">
      <c r="A28" s="8" t="s">
        <v>64</v>
      </c>
      <c r="V28" s="174" t="s">
        <v>303</v>
      </c>
    </row>
    <row r="29" spans="1:22">
      <c r="A29" s="8" t="s">
        <v>65</v>
      </c>
      <c r="V29" s="174" t="s">
        <v>304</v>
      </c>
    </row>
    <row r="30" spans="1:22">
      <c r="A30" s="8" t="s">
        <v>66</v>
      </c>
      <c r="V30" s="174" t="s">
        <v>305</v>
      </c>
    </row>
    <row r="31" spans="1:22">
      <c r="A31" s="8" t="s">
        <v>67</v>
      </c>
      <c r="V31" s="174" t="s">
        <v>306</v>
      </c>
    </row>
    <row r="32" spans="1:22">
      <c r="A32" s="8" t="s">
        <v>68</v>
      </c>
      <c r="V32" s="174" t="s">
        <v>307</v>
      </c>
    </row>
    <row r="33" spans="1:22">
      <c r="A33" s="8" t="s">
        <v>69</v>
      </c>
      <c r="V33" s="174" t="s">
        <v>308</v>
      </c>
    </row>
    <row r="34" spans="1:22">
      <c r="A34" s="8" t="s">
        <v>70</v>
      </c>
      <c r="V34" s="174" t="s">
        <v>309</v>
      </c>
    </row>
    <row r="35" spans="1:22">
      <c r="A35" s="8" t="s">
        <v>71</v>
      </c>
      <c r="V35" s="174" t="s">
        <v>310</v>
      </c>
    </row>
    <row r="36" spans="1:22">
      <c r="A36" s="8" t="s">
        <v>35</v>
      </c>
      <c r="V36" s="174" t="s">
        <v>311</v>
      </c>
    </row>
    <row r="37" spans="1:22">
      <c r="A37" s="8" t="s">
        <v>36</v>
      </c>
      <c r="V37" s="174" t="s">
        <v>312</v>
      </c>
    </row>
    <row r="38" spans="1:22">
      <c r="A38" s="8" t="s">
        <v>37</v>
      </c>
      <c r="V38" s="174" t="s">
        <v>313</v>
      </c>
    </row>
    <row r="39" spans="1:22">
      <c r="A39" s="8" t="s">
        <v>38</v>
      </c>
      <c r="V39" s="174" t="s">
        <v>314</v>
      </c>
    </row>
    <row r="40" spans="1:22">
      <c r="A40" s="8" t="s">
        <v>39</v>
      </c>
      <c r="V40" s="174" t="s">
        <v>315</v>
      </c>
    </row>
    <row r="41" spans="1:22">
      <c r="A41" s="8" t="s">
        <v>40</v>
      </c>
      <c r="V41" s="174" t="s">
        <v>316</v>
      </c>
    </row>
    <row r="42" spans="1:22">
      <c r="A42" s="8" t="s">
        <v>72</v>
      </c>
      <c r="V42" s="174" t="s">
        <v>317</v>
      </c>
    </row>
    <row r="43" spans="1:22">
      <c r="A43" s="8" t="s">
        <v>73</v>
      </c>
      <c r="V43" s="174" t="s">
        <v>318</v>
      </c>
    </row>
    <row r="44" spans="1:22">
      <c r="A44" s="8" t="s">
        <v>74</v>
      </c>
      <c r="V44" s="174" t="s">
        <v>319</v>
      </c>
    </row>
    <row r="45" spans="1:22">
      <c r="A45" s="8" t="s">
        <v>75</v>
      </c>
      <c r="V45" s="174" t="s">
        <v>320</v>
      </c>
    </row>
    <row r="46" spans="1:22">
      <c r="A46" s="8" t="s">
        <v>76</v>
      </c>
      <c r="V46" s="174" t="s">
        <v>321</v>
      </c>
    </row>
    <row r="47" spans="1:22">
      <c r="A47" s="8" t="s">
        <v>97</v>
      </c>
      <c r="V47" s="174" t="s">
        <v>322</v>
      </c>
    </row>
    <row r="48" spans="1:22">
      <c r="A48" s="8" t="s">
        <v>98</v>
      </c>
      <c r="V48" s="174" t="s">
        <v>323</v>
      </c>
    </row>
    <row r="49" spans="1:22">
      <c r="A49" s="8" t="s">
        <v>99</v>
      </c>
      <c r="V49" s="174" t="s">
        <v>324</v>
      </c>
    </row>
    <row r="50" spans="1:22">
      <c r="A50" s="8" t="s">
        <v>77</v>
      </c>
      <c r="V50" s="174" t="s">
        <v>325</v>
      </c>
    </row>
    <row r="51" spans="1:22">
      <c r="A51" s="8" t="s">
        <v>78</v>
      </c>
      <c r="V51" s="174" t="s">
        <v>326</v>
      </c>
    </row>
    <row r="52" spans="1:22">
      <c r="A52" s="8" t="s">
        <v>79</v>
      </c>
      <c r="V52" s="174" t="s">
        <v>327</v>
      </c>
    </row>
    <row r="53" spans="1:22">
      <c r="A53" s="8" t="s">
        <v>80</v>
      </c>
      <c r="V53" s="174" t="s">
        <v>328</v>
      </c>
    </row>
    <row r="54" spans="1:22">
      <c r="A54" s="8" t="s">
        <v>81</v>
      </c>
      <c r="V54" s="174" t="s">
        <v>329</v>
      </c>
    </row>
    <row r="55" spans="1:22">
      <c r="A55" s="8" t="s">
        <v>82</v>
      </c>
      <c r="V55" s="174" t="s">
        <v>330</v>
      </c>
    </row>
    <row r="56" spans="1:22">
      <c r="A56" s="8" t="s">
        <v>83</v>
      </c>
      <c r="V56" s="174" t="s">
        <v>331</v>
      </c>
    </row>
    <row r="57" spans="1:22">
      <c r="A57" s="471" t="s">
        <v>519</v>
      </c>
      <c r="V57" s="174" t="s">
        <v>332</v>
      </c>
    </row>
    <row r="58" spans="1:22">
      <c r="A58" s="8" t="s">
        <v>84</v>
      </c>
      <c r="V58" s="174" t="s">
        <v>333</v>
      </c>
    </row>
    <row r="59" spans="1:22">
      <c r="A59" s="8" t="s">
        <v>85</v>
      </c>
      <c r="V59" s="174" t="s">
        <v>334</v>
      </c>
    </row>
    <row r="60" spans="1:22">
      <c r="A60" s="8" t="s">
        <v>86</v>
      </c>
      <c r="V60" s="174" t="s">
        <v>335</v>
      </c>
    </row>
    <row r="61" spans="1:22">
      <c r="A61" s="8" t="s">
        <v>87</v>
      </c>
      <c r="V61" s="174" t="s">
        <v>336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6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43"/>
  <sheetViews>
    <sheetView showGridLines="0" workbookViewId="0"/>
  </sheetViews>
  <sheetFormatPr defaultRowHeight="11.25"/>
  <cols>
    <col min="1" max="16384" width="9.140625" style="353"/>
  </cols>
  <sheetData>
    <row r="1" spans="1:1">
      <c r="A1" s="352">
        <f>IF('Форма 4.1.1'!$F$12="",1,0)</f>
        <v>0</v>
      </c>
    </row>
    <row r="2" spans="1:1">
      <c r="A2" s="352">
        <f>IF('Форма 4.1.1'!$F$15="",1,0)</f>
        <v>0</v>
      </c>
    </row>
    <row r="3" spans="1:1">
      <c r="A3" s="352">
        <f>IF('Форма 4.1.1'!$F$16="",1,0)</f>
        <v>0</v>
      </c>
    </row>
    <row r="4" spans="1:1">
      <c r="A4" s="352">
        <f>IF('Форма 4.1.1'!$F$17="",1,0)</f>
        <v>0</v>
      </c>
    </row>
    <row r="5" spans="1:1">
      <c r="A5" s="352">
        <f>IF('Форма 4.1.1'!$F$26="",1,0)</f>
        <v>0</v>
      </c>
    </row>
    <row r="6" spans="1:1">
      <c r="A6" s="352">
        <f>IF('Форма 4.1.1'!$F$27="",1,0)</f>
        <v>0</v>
      </c>
    </row>
    <row r="7" spans="1:1">
      <c r="A7" s="352">
        <f>IF('Форма 4.1.1'!$F$28="",1,0)</f>
        <v>0</v>
      </c>
    </row>
    <row r="8" spans="1:1">
      <c r="A8" s="352">
        <f>IF('Форма 4.1.1'!$F$29="",1,0)</f>
        <v>0</v>
      </c>
    </row>
    <row r="9" spans="1:1">
      <c r="A9" s="352">
        <f>IF('Форма 4.1.1'!$F$30="",1,0)</f>
        <v>0</v>
      </c>
    </row>
    <row r="10" spans="1:1">
      <c r="A10" s="352">
        <f>IF('Форма 4.1.1'!$F$31="",1,0)</f>
        <v>0</v>
      </c>
    </row>
    <row r="11" spans="1:1">
      <c r="A11" s="352">
        <f>IF('Форма 4.1.1'!$F$33="",1,0)</f>
        <v>0</v>
      </c>
    </row>
    <row r="12" spans="1:1">
      <c r="A12" s="352">
        <f>IF('Форма 4.1.1'!$F$34="",1,0)</f>
        <v>0</v>
      </c>
    </row>
    <row r="13" spans="1:1">
      <c r="A13" s="352">
        <f>IF('Форма 4.1.1'!$F$35="",1,0)</f>
        <v>0</v>
      </c>
    </row>
    <row r="14" spans="1:1">
      <c r="A14" s="352">
        <f>IF('Форма 4.1.1'!$F$36="",1,0)</f>
        <v>0</v>
      </c>
    </row>
    <row r="15" spans="1:1">
      <c r="A15" s="352">
        <f>IF('Форма 4.1.1'!$F$37="",1,0)</f>
        <v>0</v>
      </c>
    </row>
    <row r="16" spans="1:1">
      <c r="A16" s="352">
        <f>IF('Форма 4.1.1'!$F$39="",1,0)</f>
        <v>0</v>
      </c>
    </row>
    <row r="17" spans="1:1">
      <c r="A17" s="352">
        <f>IF('Форма 4.1.1'!$F$41="",1,0)</f>
        <v>0</v>
      </c>
    </row>
    <row r="18" spans="1:1">
      <c r="A18" s="352">
        <f>IF('Форма 4.1.1'!$F$42="",1,0)</f>
        <v>0</v>
      </c>
    </row>
    <row r="19" spans="1:1">
      <c r="A19" s="352">
        <f>IF('Форма 4.1.1'!$F$44="",1,0)</f>
        <v>0</v>
      </c>
    </row>
    <row r="20" spans="1:1">
      <c r="A20" s="352">
        <f>IF('Форма 4.1.1'!$F$45="",1,0)</f>
        <v>0</v>
      </c>
    </row>
    <row r="21" spans="1:1">
      <c r="A21" s="352">
        <f>IF('Форма 4.1.1'!$F$46="",1,0)</f>
        <v>0</v>
      </c>
    </row>
    <row r="22" spans="1:1">
      <c r="A22" s="352">
        <f>IF('Форма 4.1.1'!$F$47="",1,0)</f>
        <v>0</v>
      </c>
    </row>
    <row r="23" spans="1:1">
      <c r="A23" s="352">
        <f>IF('Форма 4.1.2'!$G$11="",1,0)</f>
        <v>0</v>
      </c>
    </row>
    <row r="24" spans="1:1">
      <c r="A24" s="352">
        <f>IF('Форма 4.1.2'!$H$11="",1,0)</f>
        <v>0</v>
      </c>
    </row>
    <row r="25" spans="1:1">
      <c r="A25" s="352">
        <f>IF('Форма 4.1.2'!$I$11="",1,0)</f>
        <v>0</v>
      </c>
    </row>
    <row r="26" spans="1:1">
      <c r="A26" s="352">
        <f>IF('Форма 4.1.2'!$J$11="",1,0)</f>
        <v>0</v>
      </c>
    </row>
    <row r="27" spans="1:1">
      <c r="A27" s="352">
        <f>IF('Форма 4.1.2'!$L$11="",1,0)</f>
        <v>0</v>
      </c>
    </row>
    <row r="28" spans="1:1">
      <c r="A28" s="352">
        <f>IF('Форма 4.1.2'!$M$11="",1,0)</f>
        <v>0</v>
      </c>
    </row>
    <row r="29" spans="1:1">
      <c r="A29" s="352">
        <f>IF('Форма 4.1.2'!$N$11="",1,0)</f>
        <v>0</v>
      </c>
    </row>
    <row r="30" spans="1:1">
      <c r="A30" s="352">
        <f>IF('Форма 4.1.2'!$O$11="",1,0)</f>
        <v>0</v>
      </c>
    </row>
    <row r="31" spans="1:1">
      <c r="A31" s="352">
        <f>IF('Форма 4.1.2'!$P$11="",1,0)</f>
        <v>0</v>
      </c>
    </row>
    <row r="32" spans="1:1">
      <c r="A32" s="352">
        <f>IF('Форма 4.1.2'!$Q$11="",1,0)</f>
        <v>0</v>
      </c>
    </row>
    <row r="33" spans="1:1">
      <c r="A33" s="352">
        <f>IF('Форма 4.1.2'!$F$11="",1,0)</f>
        <v>0</v>
      </c>
    </row>
    <row r="34" spans="1:1">
      <c r="A34" s="352">
        <f>IF('Форма 1.0.2'!$E$12="",1,0)</f>
        <v>1</v>
      </c>
    </row>
    <row r="35" spans="1:1">
      <c r="A35" s="352">
        <f>IF('Форма 1.0.2'!$F$12="",1,0)</f>
        <v>1</v>
      </c>
    </row>
    <row r="36" spans="1:1">
      <c r="A36" s="352">
        <f>IF('Форма 1.0.2'!$G$12="",1,0)</f>
        <v>1</v>
      </c>
    </row>
    <row r="37" spans="1:1">
      <c r="A37" s="352">
        <f>IF('Форма 1.0.2'!$H$12="",1,0)</f>
        <v>1</v>
      </c>
    </row>
    <row r="38" spans="1:1">
      <c r="A38" s="352">
        <f>IF('Форма 1.0.2'!$I$12="",1,0)</f>
        <v>1</v>
      </c>
    </row>
    <row r="39" spans="1:1">
      <c r="A39" s="352">
        <f>IF('Форма 1.0.2'!$J$12="",1,0)</f>
        <v>1</v>
      </c>
    </row>
    <row r="40" spans="1:1">
      <c r="A40" s="352">
        <f>IF('Сведения об изменении'!$E$12="",1,0)</f>
        <v>1</v>
      </c>
    </row>
    <row r="41" spans="1:1">
      <c r="A41" s="352">
        <f>IF('Форма 4.1.2'!$K$11="",1,0)</f>
        <v>0</v>
      </c>
    </row>
    <row r="42" spans="1:1">
      <c r="A42" s="352">
        <f>IF('Форма 4.1.3'!$J$11="",1,0)</f>
        <v>0</v>
      </c>
    </row>
    <row r="43" spans="1:1">
      <c r="A43" s="352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>
    <tabColor indexed="47"/>
  </sheetPr>
  <dimension ref="A2:AC11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609"/>
      <c r="D4" s="560">
        <v>1</v>
      </c>
      <c r="E4" s="610"/>
      <c r="F4" s="367"/>
      <c r="G4" s="368">
        <v>0</v>
      </c>
      <c r="H4" s="369"/>
      <c r="I4" s="370"/>
      <c r="J4" s="371"/>
      <c r="K4" s="372"/>
      <c r="L4" s="373"/>
      <c r="M4" s="252"/>
      <c r="N4" s="252"/>
      <c r="O4" s="252"/>
      <c r="P4" s="467"/>
      <c r="Q4" s="467"/>
      <c r="R4" s="468"/>
      <c r="S4" s="252"/>
      <c r="T4" s="252"/>
      <c r="U4" s="252"/>
      <c r="V4" s="252"/>
    </row>
    <row r="5" spans="1:22" s="47" customFormat="1" ht="15" customHeight="1">
      <c r="C5" s="609"/>
      <c r="D5" s="560"/>
      <c r="E5" s="610"/>
      <c r="F5" s="241"/>
      <c r="G5" s="242"/>
      <c r="H5" s="217" t="s">
        <v>156</v>
      </c>
      <c r="I5" s="243"/>
      <c r="J5" s="243"/>
      <c r="K5" s="243"/>
      <c r="L5" s="375"/>
      <c r="M5" s="469"/>
      <c r="N5" s="252"/>
      <c r="O5" s="252"/>
      <c r="P5" s="252"/>
      <c r="Q5" s="252"/>
      <c r="R5" s="251"/>
      <c r="S5" s="252"/>
      <c r="T5" s="252"/>
      <c r="U5" s="252"/>
      <c r="V5" s="252"/>
    </row>
    <row r="7" spans="1:22" s="46" customFormat="1">
      <c r="A7" s="46" t="s">
        <v>184</v>
      </c>
    </row>
    <row r="9" spans="1:22" s="47" customFormat="1" ht="14.25">
      <c r="C9" s="64"/>
      <c r="D9" s="362">
        <v>1</v>
      </c>
      <c r="E9" s="374"/>
      <c r="F9" s="240"/>
      <c r="G9" s="362">
        <v>0</v>
      </c>
      <c r="H9" s="377"/>
      <c r="I9" s="378"/>
      <c r="J9" s="363"/>
      <c r="K9" s="250"/>
      <c r="L9" s="1"/>
      <c r="M9" s="252"/>
      <c r="N9" s="252"/>
      <c r="O9" s="252"/>
      <c r="P9" s="467">
        <f>mergeValue(E9)</f>
        <v>0</v>
      </c>
      <c r="Q9" s="467">
        <f>H9</f>
        <v>0</v>
      </c>
      <c r="R9" s="468">
        <f>I9</f>
        <v>0</v>
      </c>
      <c r="S9" s="252" t="str">
        <f>Q9&amp;" ("&amp;R9&amp;")"</f>
        <v>0 (0)</v>
      </c>
      <c r="T9" s="252"/>
      <c r="U9" s="252"/>
      <c r="V9" s="252"/>
    </row>
    <row r="12" spans="1:22" s="46" customFormat="1">
      <c r="A12" s="46" t="s">
        <v>111</v>
      </c>
    </row>
    <row r="14" spans="1:22" s="15" customFormat="1" ht="15" customHeight="1">
      <c r="C14" s="66"/>
      <c r="D14" s="182"/>
      <c r="E14" s="197"/>
    </row>
    <row r="17" spans="1:15" s="46" customFormat="1">
      <c r="A17" s="46" t="s">
        <v>117</v>
      </c>
    </row>
    <row r="18" spans="1:15" s="63" customFormat="1"/>
    <row r="20" spans="1:15" s="419" customFormat="1" ht="22.5">
      <c r="A20" s="107" t="s">
        <v>6</v>
      </c>
      <c r="B20" s="416" t="s">
        <v>376</v>
      </c>
      <c r="C20" s="417"/>
      <c r="D20" s="281" t="s">
        <v>33</v>
      </c>
      <c r="E20" s="418"/>
      <c r="F20" s="282"/>
      <c r="G20" s="282"/>
      <c r="H20" s="282"/>
      <c r="I20" s="118"/>
      <c r="J20" s="283"/>
      <c r="K20" s="422"/>
      <c r="M20" s="420" t="str">
        <f>IF(ISERROR(INDEX(kind_of_nameforms,MATCH(E20,kind_of_forms,0),1)),"",INDEX(kind_of_nameforms,MATCH(E20,kind_of_forms,0),1))</f>
        <v/>
      </c>
      <c r="N20" s="421"/>
    </row>
    <row r="25" spans="1:15" s="46" customFormat="1">
      <c r="A25" s="46" t="s">
        <v>185</v>
      </c>
      <c r="B25" s="46" t="s">
        <v>186</v>
      </c>
      <c r="C25" s="46" t="s">
        <v>187</v>
      </c>
    </row>
    <row r="27" spans="1:15" s="47" customFormat="1" ht="15" customHeight="1">
      <c r="C27" s="64"/>
      <c r="D27" s="560">
        <v>1</v>
      </c>
      <c r="E27" s="611"/>
      <c r="F27" s="117"/>
      <c r="G27" s="560"/>
      <c r="H27" s="607"/>
      <c r="I27" s="605"/>
      <c r="J27" s="606"/>
      <c r="K27" s="597"/>
      <c r="L27" s="114"/>
      <c r="M27" s="74"/>
      <c r="N27" s="127"/>
    </row>
    <row r="28" spans="1:15" s="47" customFormat="1" ht="15" customHeight="1">
      <c r="C28" s="64"/>
      <c r="D28" s="560"/>
      <c r="E28" s="611"/>
      <c r="F28" s="110"/>
      <c r="G28" s="560"/>
      <c r="H28" s="607"/>
      <c r="I28" s="605"/>
      <c r="J28" s="606"/>
      <c r="K28" s="598"/>
      <c r="L28" s="124"/>
      <c r="M28" s="590"/>
      <c r="N28" s="591"/>
    </row>
    <row r="29" spans="1:15" s="47" customFormat="1" ht="15" customHeight="1">
      <c r="C29" s="64"/>
      <c r="D29" s="560"/>
      <c r="E29" s="611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226</v>
      </c>
    </row>
    <row r="33" spans="1:16" s="47" customFormat="1" ht="15" customHeight="1">
      <c r="C33" s="64"/>
      <c r="D33" s="560">
        <v>1</v>
      </c>
      <c r="E33" s="602"/>
      <c r="F33" s="117"/>
      <c r="G33" s="560">
        <v>1</v>
      </c>
      <c r="H33" s="601"/>
      <c r="I33" s="593"/>
      <c r="J33" s="600"/>
      <c r="K33" s="114" t="s">
        <v>33</v>
      </c>
      <c r="L33" s="116"/>
      <c r="M33" s="130"/>
    </row>
    <row r="34" spans="1:16" s="47" customFormat="1" ht="15" customHeight="1">
      <c r="C34" s="64"/>
      <c r="D34" s="560"/>
      <c r="E34" s="603"/>
      <c r="F34" s="110"/>
      <c r="G34" s="560"/>
      <c r="H34" s="601"/>
      <c r="I34" s="593"/>
      <c r="J34" s="600"/>
      <c r="K34" s="111"/>
      <c r="L34" s="584" t="s">
        <v>229</v>
      </c>
      <c r="M34" s="585"/>
    </row>
    <row r="35" spans="1:16" s="47" customFormat="1" ht="15" customHeight="1">
      <c r="C35" s="64"/>
      <c r="D35" s="560"/>
      <c r="E35" s="604"/>
      <c r="F35" s="115"/>
      <c r="G35" s="111"/>
      <c r="H35" s="2" t="s">
        <v>228</v>
      </c>
      <c r="I35" s="112"/>
      <c r="J35" s="112"/>
      <c r="K35" s="112"/>
      <c r="L35" s="112"/>
      <c r="M35" s="113"/>
    </row>
    <row r="37" spans="1:16" s="46" customFormat="1">
      <c r="A37" s="46" t="s">
        <v>226</v>
      </c>
      <c r="B37" s="46" t="s">
        <v>226</v>
      </c>
      <c r="C37" s="46" t="s">
        <v>226</v>
      </c>
    </row>
    <row r="39" spans="1:16" s="47" customFormat="1" ht="23.25" customHeight="1">
      <c r="C39" s="64"/>
      <c r="D39" s="560">
        <v>1</v>
      </c>
      <c r="E39" s="602"/>
      <c r="F39" s="117"/>
      <c r="G39" s="560">
        <v>1</v>
      </c>
      <c r="H39" s="588"/>
      <c r="I39" s="593"/>
      <c r="J39" s="599"/>
      <c r="K39" s="172" t="str">
        <f>L39&amp;".1"</f>
        <v>1.1</v>
      </c>
      <c r="L39" s="594" t="s">
        <v>33</v>
      </c>
      <c r="M39" s="170" t="s">
        <v>227</v>
      </c>
      <c r="N39" s="187"/>
      <c r="O39" s="169"/>
    </row>
    <row r="40" spans="1:16" s="47" customFormat="1" ht="23.25" customHeight="1">
      <c r="C40" s="64"/>
      <c r="D40" s="560"/>
      <c r="E40" s="603"/>
      <c r="F40" s="117"/>
      <c r="G40" s="560"/>
      <c r="H40" s="592"/>
      <c r="I40" s="593"/>
      <c r="J40" s="599"/>
      <c r="K40" s="172" t="str">
        <f>L39&amp;".2"</f>
        <v>1.2</v>
      </c>
      <c r="L40" s="595"/>
      <c r="M40" s="165" t="s">
        <v>284</v>
      </c>
      <c r="N40" s="188"/>
      <c r="O40" s="169"/>
      <c r="P40" s="65"/>
    </row>
    <row r="41" spans="1:16" s="47" customFormat="1" ht="23.25" customHeight="1">
      <c r="C41" s="64"/>
      <c r="D41" s="560"/>
      <c r="E41" s="603"/>
      <c r="F41" s="117"/>
      <c r="G41" s="560"/>
      <c r="H41" s="592"/>
      <c r="I41" s="593"/>
      <c r="J41" s="599"/>
      <c r="K41" s="172" t="str">
        <f>L39&amp;".3"</f>
        <v>1.3</v>
      </c>
      <c r="L41" s="595"/>
      <c r="M41" s="165" t="s">
        <v>283</v>
      </c>
      <c r="N41" s="188"/>
      <c r="O41" s="169"/>
      <c r="P41" s="65"/>
    </row>
    <row r="42" spans="1:16" s="47" customFormat="1" ht="23.25" customHeight="1">
      <c r="C42" s="64"/>
      <c r="D42" s="560"/>
      <c r="E42" s="603"/>
      <c r="F42" s="117"/>
      <c r="G42" s="560"/>
      <c r="H42" s="592"/>
      <c r="I42" s="593"/>
      <c r="J42" s="599"/>
      <c r="K42" s="172" t="str">
        <f>L39&amp;".4"</f>
        <v>1.4</v>
      </c>
      <c r="L42" s="595"/>
      <c r="M42" s="165" t="s">
        <v>277</v>
      </c>
      <c r="N42" s="189"/>
      <c r="O42" s="169"/>
      <c r="P42" s="65"/>
    </row>
    <row r="43" spans="1:16" s="47" customFormat="1" ht="23.25" customHeight="1">
      <c r="C43" s="64"/>
      <c r="D43" s="560"/>
      <c r="E43" s="603"/>
      <c r="F43" s="117"/>
      <c r="G43" s="560"/>
      <c r="H43" s="592"/>
      <c r="I43" s="593"/>
      <c r="J43" s="599"/>
      <c r="K43" s="172" t="str">
        <f>L39&amp;".5"</f>
        <v>1.5</v>
      </c>
      <c r="L43" s="595"/>
      <c r="M43" s="167" t="s">
        <v>278</v>
      </c>
      <c r="N43" s="188"/>
      <c r="O43" s="169"/>
      <c r="P43" s="65"/>
    </row>
    <row r="44" spans="1:16" s="47" customFormat="1" ht="23.25" customHeight="1">
      <c r="C44" s="64"/>
      <c r="D44" s="560"/>
      <c r="E44" s="603"/>
      <c r="F44" s="117"/>
      <c r="G44" s="560"/>
      <c r="H44" s="592"/>
      <c r="I44" s="593"/>
      <c r="J44" s="599"/>
      <c r="K44" s="172" t="str">
        <f>L39&amp;".6"</f>
        <v>1.6</v>
      </c>
      <c r="L44" s="595"/>
      <c r="M44" s="168" t="s">
        <v>279</v>
      </c>
      <c r="N44" s="190"/>
      <c r="O44" s="169"/>
      <c r="P44" s="65"/>
    </row>
    <row r="45" spans="1:16" s="47" customFormat="1" ht="23.25" customHeight="1">
      <c r="C45" s="64"/>
      <c r="D45" s="560"/>
      <c r="E45" s="603"/>
      <c r="F45" s="117"/>
      <c r="G45" s="560"/>
      <c r="H45" s="592"/>
      <c r="I45" s="593"/>
      <c r="J45" s="599"/>
      <c r="K45" s="172" t="str">
        <f>L39&amp;".7"</f>
        <v>1.7</v>
      </c>
      <c r="L45" s="595"/>
      <c r="M45" s="167" t="s">
        <v>252</v>
      </c>
      <c r="N45" s="188"/>
      <c r="O45" s="169"/>
      <c r="P45" s="65"/>
    </row>
    <row r="46" spans="1:16" s="47" customFormat="1" ht="23.25" customHeight="1">
      <c r="C46" s="64"/>
      <c r="D46" s="560"/>
      <c r="E46" s="603"/>
      <c r="F46" s="117"/>
      <c r="G46" s="560"/>
      <c r="H46" s="592"/>
      <c r="I46" s="593"/>
      <c r="J46" s="599"/>
      <c r="K46" s="172" t="str">
        <f>L39&amp;".8"</f>
        <v>1.8</v>
      </c>
      <c r="L46" s="595"/>
      <c r="M46" s="165" t="s">
        <v>280</v>
      </c>
      <c r="N46" s="189"/>
      <c r="O46" s="169"/>
      <c r="P46" s="65"/>
    </row>
    <row r="47" spans="1:16" s="47" customFormat="1" ht="23.25" customHeight="1">
      <c r="C47" s="64"/>
      <c r="D47" s="560"/>
      <c r="E47" s="603"/>
      <c r="F47" s="117"/>
      <c r="G47" s="560"/>
      <c r="H47" s="592"/>
      <c r="I47" s="593"/>
      <c r="J47" s="599"/>
      <c r="K47" s="172" t="str">
        <f>L39&amp;".9"</f>
        <v>1.9</v>
      </c>
      <c r="L47" s="595"/>
      <c r="M47" s="167" t="s">
        <v>281</v>
      </c>
      <c r="N47" s="188"/>
      <c r="O47" s="169"/>
      <c r="P47" s="65"/>
    </row>
    <row r="48" spans="1:16" s="47" customFormat="1" ht="23.25" customHeight="1">
      <c r="C48" s="64"/>
      <c r="D48" s="560"/>
      <c r="E48" s="603"/>
      <c r="F48" s="117"/>
      <c r="G48" s="560"/>
      <c r="H48" s="592"/>
      <c r="I48" s="593"/>
      <c r="J48" s="599"/>
      <c r="K48" s="172" t="str">
        <f>L39&amp;".10"</f>
        <v>1.10</v>
      </c>
      <c r="L48" s="595"/>
      <c r="M48" s="165" t="s">
        <v>253</v>
      </c>
      <c r="N48" s="189"/>
      <c r="O48" s="169"/>
      <c r="P48" s="65"/>
    </row>
    <row r="49" spans="1:25" s="47" customFormat="1" ht="23.25" customHeight="1">
      <c r="C49" s="64"/>
      <c r="D49" s="560"/>
      <c r="E49" s="603"/>
      <c r="F49" s="117"/>
      <c r="G49" s="560"/>
      <c r="H49" s="592"/>
      <c r="I49" s="593"/>
      <c r="J49" s="599"/>
      <c r="K49" s="172" t="str">
        <f>L39&amp;".11"</f>
        <v>1.11</v>
      </c>
      <c r="L49" s="595"/>
      <c r="M49" s="167" t="s">
        <v>281</v>
      </c>
      <c r="N49" s="188"/>
      <c r="O49" s="169"/>
      <c r="P49" s="65"/>
    </row>
    <row r="50" spans="1:25" s="47" customFormat="1" ht="23.25" customHeight="1">
      <c r="C50" s="64"/>
      <c r="D50" s="560"/>
      <c r="E50" s="603"/>
      <c r="F50" s="117"/>
      <c r="G50" s="560"/>
      <c r="H50" s="592"/>
      <c r="I50" s="593"/>
      <c r="J50" s="599"/>
      <c r="K50" s="172" t="str">
        <f>L39&amp;".12"</f>
        <v>1.12</v>
      </c>
      <c r="L50" s="596"/>
      <c r="M50" s="165" t="s">
        <v>282</v>
      </c>
      <c r="N50" s="189"/>
      <c r="O50" s="169"/>
      <c r="P50" s="65"/>
    </row>
    <row r="51" spans="1:25" s="47" customFormat="1" ht="15" customHeight="1">
      <c r="C51" s="64"/>
      <c r="D51" s="560"/>
      <c r="E51" s="603"/>
      <c r="F51" s="110"/>
      <c r="G51" s="560"/>
      <c r="H51" s="589"/>
      <c r="I51" s="593"/>
      <c r="J51" s="600"/>
      <c r="K51" s="166"/>
      <c r="L51" s="171"/>
      <c r="M51" s="584" t="s">
        <v>285</v>
      </c>
      <c r="N51" s="584"/>
      <c r="O51" s="585"/>
    </row>
    <row r="52" spans="1:25" s="47" customFormat="1" ht="15" customHeight="1">
      <c r="C52" s="64"/>
      <c r="D52" s="560"/>
      <c r="E52" s="604"/>
      <c r="F52" s="115"/>
      <c r="G52" s="111"/>
      <c r="H52" s="2" t="s">
        <v>228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348</v>
      </c>
    </row>
    <row r="56" spans="1:25" s="15" customFormat="1" ht="15" customHeight="1">
      <c r="C56" s="66"/>
      <c r="D56" s="182"/>
      <c r="E56" s="183"/>
    </row>
    <row r="58" spans="1:25" s="46" customFormat="1">
      <c r="A58" s="46" t="s">
        <v>226</v>
      </c>
      <c r="B58" s="46" t="s">
        <v>226</v>
      </c>
      <c r="C58" s="46" t="s">
        <v>226</v>
      </c>
    </row>
    <row r="60" spans="1:25" s="47" customFormat="1" ht="14.25">
      <c r="C60" s="64"/>
      <c r="D60" s="560">
        <v>1</v>
      </c>
      <c r="E60" s="588"/>
      <c r="F60" s="586"/>
      <c r="G60" s="608">
        <v>1</v>
      </c>
      <c r="H60" s="588"/>
      <c r="I60" s="593"/>
      <c r="J60" s="599"/>
      <c r="K60" s="172"/>
      <c r="L60" s="114" t="s">
        <v>33</v>
      </c>
      <c r="M60" s="192"/>
      <c r="N60" s="184"/>
      <c r="O60" s="184"/>
      <c r="P60" s="185"/>
      <c r="Q60" s="186"/>
      <c r="R60" s="175"/>
      <c r="S60" s="186"/>
      <c r="T60" s="185"/>
      <c r="U60" s="186"/>
      <c r="V60" s="185"/>
      <c r="W60" s="186"/>
      <c r="X60" s="185"/>
      <c r="Y60" s="169"/>
    </row>
    <row r="61" spans="1:25" s="47" customFormat="1" ht="15" customHeight="1">
      <c r="C61" s="64"/>
      <c r="D61" s="560"/>
      <c r="E61" s="592"/>
      <c r="F61" s="587"/>
      <c r="G61" s="608"/>
      <c r="H61" s="589"/>
      <c r="I61" s="593"/>
      <c r="J61" s="600"/>
      <c r="K61" s="166"/>
      <c r="L61" s="171"/>
      <c r="M61" s="584" t="s">
        <v>285</v>
      </c>
      <c r="N61" s="584"/>
      <c r="O61" s="584"/>
      <c r="P61" s="584"/>
      <c r="Q61" s="584"/>
      <c r="R61" s="584"/>
      <c r="S61" s="584"/>
      <c r="T61" s="584"/>
      <c r="U61" s="584"/>
      <c r="V61" s="584"/>
      <c r="W61" s="584"/>
      <c r="X61" s="584"/>
      <c r="Y61" s="585"/>
    </row>
    <row r="62" spans="1:25" s="47" customFormat="1" ht="15" customHeight="1">
      <c r="C62" s="64"/>
      <c r="D62" s="560"/>
      <c r="E62" s="589"/>
      <c r="F62" s="194"/>
      <c r="G62" s="193"/>
      <c r="H62" s="2" t="s">
        <v>228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9" s="47" customFormat="1" ht="22.5">
      <c r="C65" s="64"/>
      <c r="D65" s="114"/>
      <c r="E65" s="502"/>
      <c r="F65" s="476"/>
      <c r="G65" s="500"/>
      <c r="H65" s="500"/>
      <c r="I65" s="189"/>
      <c r="J65" s="407"/>
      <c r="K65" s="481"/>
      <c r="L65" s="407"/>
      <c r="M65" s="189"/>
      <c r="N65" s="407"/>
      <c r="O65" s="189"/>
      <c r="P65" s="407"/>
      <c r="Q65" s="189"/>
      <c r="R65" s="482" t="str">
        <f>IF(E65="","n",IF(ISERROR(MATCH(E65,List05_CS_Copy,0)),"n","y"))</f>
        <v>n</v>
      </c>
      <c r="S65" s="247"/>
      <c r="T65" s="252"/>
      <c r="U65" s="252"/>
      <c r="V65" s="252"/>
      <c r="W65" s="252"/>
      <c r="X65" s="252"/>
      <c r="Y65" s="252"/>
      <c r="Z65" s="466" t="str">
        <f>IF(E65="","n",IF(ISERROR(MATCH(E65,List05_CS_Copy,0)),"n","y"))</f>
        <v>n</v>
      </c>
      <c r="AA65" s="466" t="str">
        <f>IF(F65="","n",IF(ISERROR(MATCH(F65,List05_VD_Copy,0)),"n","y"))</f>
        <v>n</v>
      </c>
      <c r="AB65" s="252"/>
      <c r="AC65" s="252"/>
    </row>
    <row r="68" spans="1:29" s="46" customFormat="1">
      <c r="A68" s="46" t="s">
        <v>367</v>
      </c>
    </row>
    <row r="70" spans="1:29" s="135" customFormat="1" ht="22.5">
      <c r="A70" s="226"/>
      <c r="B70" s="137"/>
      <c r="C70" s="347"/>
      <c r="D70" s="177"/>
      <c r="E70" s="442"/>
      <c r="F70" s="487"/>
      <c r="G70" s="489"/>
      <c r="H70" s="222"/>
    </row>
    <row r="72" spans="1:29" s="46" customFormat="1">
      <c r="A72" s="46" t="s">
        <v>185</v>
      </c>
    </row>
    <row r="74" spans="1:29" s="135" customFormat="1" ht="22.5">
      <c r="A74" s="137"/>
      <c r="B74" s="137"/>
      <c r="C74" s="137"/>
      <c r="D74" s="177"/>
      <c r="E74" s="176"/>
      <c r="F74" s="488"/>
      <c r="G74" s="489"/>
      <c r="H74" s="222"/>
    </row>
    <row r="77" spans="1:29" s="46" customFormat="1">
      <c r="A77" s="46" t="s">
        <v>474</v>
      </c>
    </row>
    <row r="79" spans="1:29" s="15" customFormat="1" ht="15" customHeight="1">
      <c r="C79" s="181"/>
      <c r="D79" s="182">
        <v>1</v>
      </c>
      <c r="E79" s="183"/>
    </row>
    <row r="83" spans="1:23" s="46" customFormat="1" ht="17.100000000000001" customHeight="1">
      <c r="A83" s="46" t="s">
        <v>476</v>
      </c>
    </row>
    <row r="84" spans="1:23" ht="17.100000000000001" customHeight="1"/>
    <row r="85" spans="1:23" s="396" customFormat="1" ht="90">
      <c r="A85" s="571">
        <v>1</v>
      </c>
      <c r="B85" s="395"/>
      <c r="C85" s="395"/>
      <c r="D85" s="395"/>
      <c r="E85" s="571"/>
      <c r="F85" s="395"/>
      <c r="G85" s="395"/>
      <c r="I85" s="261" t="str">
        <f>"2."&amp;mergeValue(A85)</f>
        <v>2.1</v>
      </c>
      <c r="J85" s="262" t="s">
        <v>448</v>
      </c>
      <c r="K85" s="496" t="str">
        <f>IF(first_sys="","наименование отсутствует",first_sys)</f>
        <v>Централизованная система теплоснабжения ООО "Шахтинская ГТЭС"</v>
      </c>
      <c r="L85" s="406" t="s">
        <v>534</v>
      </c>
      <c r="M85" s="397"/>
      <c r="N85" s="254" t="str">
        <f>IF(K85="","",K85)</f>
        <v>Централизованная система теплоснабжения ООО "Шахтинская ГТЭС"</v>
      </c>
      <c r="O85" s="254"/>
      <c r="P85" s="254"/>
      <c r="Q85" s="254"/>
      <c r="R85" s="470"/>
      <c r="S85" s="254" t="s">
        <v>497</v>
      </c>
      <c r="T85" s="395"/>
      <c r="U85" s="395"/>
      <c r="V85" s="395"/>
      <c r="W85" s="395"/>
    </row>
    <row r="86" spans="1:23" s="396" customFormat="1" ht="33.75">
      <c r="A86" s="571"/>
      <c r="B86" s="395"/>
      <c r="C86" s="395"/>
      <c r="D86" s="395"/>
      <c r="E86" s="571"/>
      <c r="F86" s="395"/>
      <c r="G86" s="395"/>
      <c r="I86" s="261" t="str">
        <f>"3."&amp;mergeValue(A86)</f>
        <v>3.1</v>
      </c>
      <c r="J86" s="262" t="s">
        <v>449</v>
      </c>
      <c r="K86" s="418"/>
      <c r="L86" s="406" t="s">
        <v>481</v>
      </c>
      <c r="M86" s="397"/>
      <c r="N86" s="254"/>
      <c r="O86" s="254" t="str">
        <f>IF(K86="","",K86)</f>
        <v/>
      </c>
      <c r="P86" s="254"/>
      <c r="Q86" s="254"/>
      <c r="R86" s="470"/>
      <c r="S86" s="254" t="s">
        <v>498</v>
      </c>
      <c r="T86" s="395"/>
      <c r="U86" s="395"/>
      <c r="V86" s="395"/>
      <c r="W86" s="395"/>
    </row>
    <row r="87" spans="1:23" s="396" customFormat="1" ht="33.75">
      <c r="A87" s="571"/>
      <c r="B87" s="571">
        <v>1</v>
      </c>
      <c r="C87" s="395"/>
      <c r="D87" s="395"/>
      <c r="E87" s="571"/>
      <c r="F87" s="571"/>
      <c r="G87" s="395"/>
      <c r="I87" s="261" t="str">
        <f>"4."&amp;mergeValue(A87)</f>
        <v>4.1</v>
      </c>
      <c r="J87" s="262" t="s">
        <v>450</v>
      </c>
      <c r="K87" s="122" t="s">
        <v>389</v>
      </c>
      <c r="L87" s="263"/>
      <c r="M87" s="397"/>
      <c r="N87" s="254"/>
      <c r="O87" s="254"/>
      <c r="P87" s="254"/>
      <c r="Q87" s="254"/>
      <c r="R87" s="470"/>
      <c r="S87" s="254"/>
      <c r="T87" s="395"/>
      <c r="U87" s="395"/>
      <c r="V87" s="395"/>
      <c r="W87" s="395"/>
    </row>
    <row r="88" spans="1:23" s="396" customFormat="1" ht="22.5">
      <c r="A88" s="571"/>
      <c r="B88" s="571"/>
      <c r="C88" s="405"/>
      <c r="D88" s="405"/>
      <c r="E88" s="571"/>
      <c r="F88" s="571"/>
      <c r="G88" s="405"/>
      <c r="I88" s="261" t="str">
        <f>"4."&amp;mergeValue(A88) &amp;"."&amp;mergeValue(B87)</f>
        <v>4.1.1</v>
      </c>
      <c r="J88" s="477" t="s">
        <v>524</v>
      </c>
      <c r="K88" s="246" t="str">
        <f>IF(region_name="","",region_name)</f>
        <v>Ростовская область</v>
      </c>
      <c r="L88" s="263" t="s">
        <v>387</v>
      </c>
      <c r="M88" s="397"/>
      <c r="N88" s="254"/>
      <c r="O88" s="254"/>
      <c r="P88" s="254"/>
      <c r="Q88" s="254"/>
      <c r="R88" s="470"/>
      <c r="S88" s="254"/>
      <c r="T88" s="395"/>
      <c r="U88" s="395"/>
      <c r="V88" s="395"/>
      <c r="W88" s="395"/>
    </row>
    <row r="89" spans="1:23" s="396" customFormat="1" ht="45">
      <c r="A89" s="571"/>
      <c r="B89" s="571"/>
      <c r="C89" s="571">
        <v>1</v>
      </c>
      <c r="D89" s="405"/>
      <c r="E89" s="571"/>
      <c r="F89" s="571"/>
      <c r="G89" s="571"/>
      <c r="I89" s="261" t="str">
        <f>"4."&amp;mergeValue(A89) &amp;"."&amp;mergeValue(B89)&amp;"."&amp;mergeValue(C89)</f>
        <v>4.1.1.1</v>
      </c>
      <c r="J89" s="265" t="s">
        <v>451</v>
      </c>
      <c r="K89" s="440"/>
      <c r="L89" s="406" t="s">
        <v>452</v>
      </c>
      <c r="M89" s="397"/>
      <c r="N89" s="254"/>
      <c r="O89" s="254"/>
      <c r="P89" s="254" t="str">
        <f>IF(K89="","",K89)</f>
        <v/>
      </c>
      <c r="Q89" s="254"/>
      <c r="R89" s="470"/>
      <c r="S89" s="254" t="s">
        <v>499</v>
      </c>
      <c r="T89" s="395"/>
      <c r="U89" s="395"/>
      <c r="V89" s="395"/>
      <c r="W89" s="395"/>
    </row>
    <row r="90" spans="1:23" s="396" customFormat="1" ht="22.5">
      <c r="A90" s="571"/>
      <c r="B90" s="571"/>
      <c r="C90" s="571"/>
      <c r="D90" s="405">
        <v>1</v>
      </c>
      <c r="E90" s="571"/>
      <c r="F90" s="571"/>
      <c r="G90" s="571"/>
      <c r="I90" s="261" t="str">
        <f>"4."&amp;mergeValue(A90) &amp;"."&amp;mergeValue(B90)&amp;"."&amp;mergeValue(C90)&amp;"."&amp;mergeValue(D90)</f>
        <v>4.1.1.1.1</v>
      </c>
      <c r="J90" s="266" t="s">
        <v>453</v>
      </c>
      <c r="K90" s="440"/>
      <c r="L90" s="574" t="s">
        <v>535</v>
      </c>
      <c r="M90" s="397"/>
      <c r="N90" s="254"/>
      <c r="O90" s="254"/>
      <c r="P90" s="254"/>
      <c r="Q90" s="254" t="str">
        <f>IF(K90="","",K90)</f>
        <v/>
      </c>
      <c r="R90" s="470"/>
      <c r="S90" s="254" t="s">
        <v>500</v>
      </c>
      <c r="T90" s="395"/>
      <c r="U90" s="395"/>
      <c r="V90" s="395"/>
      <c r="W90" s="395"/>
    </row>
    <row r="91" spans="1:23" s="396" customFormat="1" ht="18.75">
      <c r="A91" s="571"/>
      <c r="B91" s="571"/>
      <c r="C91" s="571"/>
      <c r="D91" s="405"/>
      <c r="E91" s="571"/>
      <c r="F91" s="571"/>
      <c r="G91" s="571"/>
      <c r="I91" s="398"/>
      <c r="J91" s="444" t="s">
        <v>156</v>
      </c>
      <c r="K91" s="399"/>
      <c r="L91" s="575"/>
      <c r="M91" s="397"/>
      <c r="N91" s="254"/>
      <c r="O91" s="254"/>
      <c r="P91" s="254"/>
      <c r="Q91" s="254"/>
      <c r="R91" s="470"/>
      <c r="S91" s="254"/>
      <c r="T91" s="395"/>
      <c r="U91" s="395"/>
      <c r="V91" s="395"/>
      <c r="W91" s="395"/>
    </row>
    <row r="92" spans="1:23" s="396" customFormat="1" ht="18.75">
      <c r="A92" s="571"/>
      <c r="B92" s="571"/>
      <c r="C92" s="405"/>
      <c r="D92" s="405"/>
      <c r="E92" s="571"/>
      <c r="F92" s="571"/>
      <c r="G92" s="405"/>
      <c r="I92" s="267"/>
      <c r="J92" s="445" t="s">
        <v>159</v>
      </c>
      <c r="K92" s="268"/>
      <c r="L92" s="269"/>
      <c r="M92" s="397"/>
      <c r="N92" s="254"/>
      <c r="O92" s="254"/>
      <c r="P92" s="254"/>
      <c r="Q92" s="254"/>
      <c r="R92" s="470"/>
      <c r="S92" s="254"/>
      <c r="T92" s="395"/>
      <c r="U92" s="395"/>
      <c r="V92" s="395"/>
      <c r="W92" s="395"/>
    </row>
    <row r="93" spans="1:23" s="396" customFormat="1" ht="18.75">
      <c r="A93" s="571"/>
      <c r="B93" s="395"/>
      <c r="C93" s="395"/>
      <c r="D93" s="395"/>
      <c r="E93" s="571"/>
      <c r="F93" s="395"/>
      <c r="G93" s="395"/>
      <c r="I93" s="267"/>
      <c r="J93" s="400" t="s">
        <v>454</v>
      </c>
      <c r="K93" s="268"/>
      <c r="L93" s="269"/>
      <c r="M93" s="397"/>
      <c r="N93" s="254"/>
      <c r="O93" s="254"/>
      <c r="P93" s="254"/>
      <c r="Q93" s="254"/>
      <c r="R93" s="470"/>
      <c r="S93" s="254"/>
      <c r="T93" s="395"/>
      <c r="U93" s="395"/>
      <c r="V93" s="395"/>
      <c r="W93" s="395"/>
    </row>
    <row r="94" spans="1:23" s="396" customFormat="1" ht="18.75">
      <c r="A94" s="395"/>
      <c r="B94" s="395"/>
      <c r="C94" s="395"/>
      <c r="D94" s="395"/>
      <c r="E94" s="395"/>
      <c r="F94" s="395"/>
      <c r="G94" s="395"/>
      <c r="I94" s="267"/>
      <c r="J94" s="225" t="s">
        <v>467</v>
      </c>
      <c r="K94" s="268"/>
      <c r="L94" s="269"/>
      <c r="M94" s="397"/>
      <c r="N94" s="254"/>
      <c r="O94" s="254"/>
      <c r="P94" s="254"/>
      <c r="Q94" s="254"/>
      <c r="R94" s="470"/>
      <c r="S94" s="254"/>
      <c r="T94" s="395"/>
      <c r="U94" s="395"/>
      <c r="V94" s="395"/>
      <c r="W94" s="395"/>
    </row>
    <row r="98" spans="1:8" s="46" customFormat="1" ht="17.100000000000001" customHeight="1">
      <c r="A98" s="46" t="s">
        <v>494</v>
      </c>
    </row>
    <row r="100" spans="1:8">
      <c r="C100" s="418"/>
    </row>
    <row r="101" spans="1:8" ht="45">
      <c r="C101" s="246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8" s="46" customFormat="1" ht="17.100000000000001" customHeight="1">
      <c r="A103" s="46" t="s">
        <v>495</v>
      </c>
    </row>
    <row r="105" spans="1:8" ht="90">
      <c r="C105" s="246" t="str">
        <f>IF(first_sys="","наименование отсутствует",first_sys)</f>
        <v>Централизованная система теплоснабжения ООО "Шахтинская ГТЭС"</v>
      </c>
    </row>
    <row r="106" spans="1:8">
      <c r="C106" s="418"/>
    </row>
    <row r="109" spans="1:8" s="46" customFormat="1" ht="17.100000000000001" customHeight="1">
      <c r="A109" s="46" t="s">
        <v>186</v>
      </c>
    </row>
    <row r="110" spans="1:8" s="441" customFormat="1"/>
    <row r="111" spans="1:8" s="135" customFormat="1" ht="67.5">
      <c r="A111" s="612">
        <v>1</v>
      </c>
      <c r="B111" s="137"/>
      <c r="C111" s="541"/>
      <c r="D111" s="490" t="str">
        <f>"2.7."&amp;A111</f>
        <v>2.7.1</v>
      </c>
      <c r="E111" s="176" t="s">
        <v>544</v>
      </c>
      <c r="F111" s="220" t="s">
        <v>389</v>
      </c>
      <c r="G111" s="219" t="s">
        <v>576</v>
      </c>
      <c r="H111" s="222"/>
    </row>
    <row r="112" spans="1:8" s="135" customFormat="1" ht="67.5">
      <c r="A112" s="612"/>
      <c r="B112" s="137"/>
      <c r="C112" s="541"/>
      <c r="D112" s="490" t="str">
        <f>"2.7."&amp;A111&amp;".1"</f>
        <v>2.7.1.1</v>
      </c>
      <c r="E112" s="165" t="s">
        <v>545</v>
      </c>
      <c r="F112" s="349" t="s">
        <v>376</v>
      </c>
      <c r="G112" s="216"/>
      <c r="H112" s="222"/>
    </row>
    <row r="113" spans="1:8" s="135" customFormat="1" ht="67.5">
      <c r="A113" s="612"/>
      <c r="B113" s="137"/>
      <c r="C113" s="541"/>
      <c r="D113" s="490" t="str">
        <f>"2.7."&amp;A111&amp;".2"</f>
        <v>2.7.1.2</v>
      </c>
      <c r="E113" s="165" t="s">
        <v>546</v>
      </c>
      <c r="F113" s="350" t="s">
        <v>376</v>
      </c>
      <c r="G113" s="219" t="s">
        <v>547</v>
      </c>
      <c r="H113" s="222"/>
    </row>
    <row r="114" spans="1:8" s="135" customFormat="1" ht="22.5">
      <c r="A114" s="612"/>
      <c r="B114" s="137"/>
      <c r="C114" s="541"/>
      <c r="D114" s="490" t="str">
        <f>"2.7."&amp;A111&amp;".3"</f>
        <v>2.7.1.3</v>
      </c>
      <c r="E114" s="165" t="s">
        <v>548</v>
      </c>
      <c r="F114" s="349" t="s">
        <v>376</v>
      </c>
      <c r="G114" s="216"/>
      <c r="H114" s="222"/>
    </row>
    <row r="115" spans="1:8" s="135" customFormat="1" ht="56.25">
      <c r="A115" s="612"/>
      <c r="B115" s="137"/>
      <c r="C115" s="541"/>
      <c r="D115" s="490" t="str">
        <f>"2.7."&amp;A111&amp;".4"</f>
        <v>2.7.1.4</v>
      </c>
      <c r="E115" s="165" t="s">
        <v>549</v>
      </c>
      <c r="F115" s="349" t="s">
        <v>376</v>
      </c>
      <c r="G115" s="219" t="s">
        <v>550</v>
      </c>
      <c r="H115" s="222"/>
    </row>
  </sheetData>
  <dataConsolidate leftLabels="1"/>
  <mergeCells count="43">
    <mergeCell ref="D60:D62"/>
    <mergeCell ref="D39:D52"/>
    <mergeCell ref="D33:D35"/>
    <mergeCell ref="A111:A115"/>
    <mergeCell ref="C111:C115"/>
    <mergeCell ref="L90:L91"/>
    <mergeCell ref="E85:E93"/>
    <mergeCell ref="F87:F92"/>
    <mergeCell ref="G89:G91"/>
    <mergeCell ref="A85:A93"/>
    <mergeCell ref="C89:C91"/>
    <mergeCell ref="B87:B92"/>
    <mergeCell ref="C4:C5"/>
    <mergeCell ref="E4:E5"/>
    <mergeCell ref="D4:D5"/>
    <mergeCell ref="D27:D29"/>
    <mergeCell ref="E27:E29"/>
    <mergeCell ref="E33:E35"/>
    <mergeCell ref="E60:E62"/>
    <mergeCell ref="I27:I28"/>
    <mergeCell ref="J27:J28"/>
    <mergeCell ref="I33:I34"/>
    <mergeCell ref="E39:E52"/>
    <mergeCell ref="G27:G28"/>
    <mergeCell ref="H27:H28"/>
    <mergeCell ref="J60:J61"/>
    <mergeCell ref="G60:G61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I60:I61"/>
    <mergeCell ref="G33:G34"/>
  </mergeCells>
  <phoneticPr fontId="8" type="noConversion"/>
  <dataValidations count="20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70 L33:M33 M39:N39 O39:O50 E56 Y60 M60 K27:K28 F74 E79 L92:L94 E65 F112 F114:F115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I65 M65 O65 Q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 P65 J65 L65 N6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K65">
      <formula1>kind_of_unit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13"/>
    <dataValidation type="decimal" allowBlank="1" showErrorMessage="1" errorTitle="Ошибка" error="Допускается ввод только неотрицательных чисел!" sqref="G65:H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64"/>
  <sheetViews>
    <sheetView showGridLines="0" zoomScaleNormal="100" workbookViewId="0"/>
  </sheetViews>
  <sheetFormatPr defaultRowHeight="11.25"/>
  <cols>
    <col min="1" max="1" width="9.140625" style="441"/>
  </cols>
  <sheetData>
    <row r="1" spans="1:4">
      <c r="A1" s="441" t="s">
        <v>1199</v>
      </c>
      <c r="B1" t="s">
        <v>157</v>
      </c>
      <c r="C1" t="s">
        <v>158</v>
      </c>
      <c r="D1" t="s">
        <v>2084</v>
      </c>
    </row>
    <row r="2" spans="1:4">
      <c r="A2" s="441">
        <v>1</v>
      </c>
      <c r="B2" t="s">
        <v>1200</v>
      </c>
      <c r="C2" t="s">
        <v>1200</v>
      </c>
      <c r="D2" t="s">
        <v>1201</v>
      </c>
    </row>
    <row r="3" spans="1:4">
      <c r="A3" s="441">
        <v>2</v>
      </c>
      <c r="B3" t="s">
        <v>1200</v>
      </c>
      <c r="C3" t="s">
        <v>1202</v>
      </c>
      <c r="D3" t="s">
        <v>1203</v>
      </c>
    </row>
    <row r="4" spans="1:4">
      <c r="A4" s="441">
        <v>3</v>
      </c>
      <c r="B4" t="s">
        <v>1200</v>
      </c>
      <c r="C4" t="s">
        <v>1204</v>
      </c>
      <c r="D4" t="s">
        <v>1205</v>
      </c>
    </row>
    <row r="5" spans="1:4">
      <c r="A5" s="441">
        <v>4</v>
      </c>
      <c r="B5" t="s">
        <v>1200</v>
      </c>
      <c r="C5" t="s">
        <v>1206</v>
      </c>
      <c r="D5" t="s">
        <v>1207</v>
      </c>
    </row>
    <row r="6" spans="1:4">
      <c r="A6" s="441">
        <v>5</v>
      </c>
      <c r="B6" t="s">
        <v>1200</v>
      </c>
      <c r="C6" t="s">
        <v>1208</v>
      </c>
      <c r="D6" t="s">
        <v>1209</v>
      </c>
    </row>
    <row r="7" spans="1:4">
      <c r="A7" s="441">
        <v>6</v>
      </c>
      <c r="B7" t="s">
        <v>1200</v>
      </c>
      <c r="C7" t="s">
        <v>1210</v>
      </c>
      <c r="D7" t="s">
        <v>1211</v>
      </c>
    </row>
    <row r="8" spans="1:4">
      <c r="A8" s="441">
        <v>7</v>
      </c>
      <c r="B8" t="s">
        <v>1200</v>
      </c>
      <c r="C8" t="s">
        <v>1212</v>
      </c>
      <c r="D8" t="s">
        <v>1213</v>
      </c>
    </row>
    <row r="9" spans="1:4">
      <c r="A9" s="441">
        <v>8</v>
      </c>
      <c r="B9" t="s">
        <v>1200</v>
      </c>
      <c r="C9" t="s">
        <v>1214</v>
      </c>
      <c r="D9" t="s">
        <v>1215</v>
      </c>
    </row>
    <row r="10" spans="1:4">
      <c r="A10" s="441">
        <v>9</v>
      </c>
      <c r="B10" t="s">
        <v>1200</v>
      </c>
      <c r="C10" t="s">
        <v>1216</v>
      </c>
      <c r="D10" t="s">
        <v>1217</v>
      </c>
    </row>
    <row r="11" spans="1:4">
      <c r="A11" s="441">
        <v>10</v>
      </c>
      <c r="B11" t="s">
        <v>1200</v>
      </c>
      <c r="C11" t="s">
        <v>1218</v>
      </c>
      <c r="D11" t="s">
        <v>1219</v>
      </c>
    </row>
    <row r="12" spans="1:4">
      <c r="A12" s="441">
        <v>11</v>
      </c>
      <c r="B12" t="s">
        <v>1200</v>
      </c>
      <c r="C12" t="s">
        <v>1220</v>
      </c>
      <c r="D12" t="s">
        <v>1221</v>
      </c>
    </row>
    <row r="13" spans="1:4">
      <c r="A13" s="441">
        <v>12</v>
      </c>
      <c r="B13" t="s">
        <v>1200</v>
      </c>
      <c r="C13" t="s">
        <v>1222</v>
      </c>
      <c r="D13" t="s">
        <v>1223</v>
      </c>
    </row>
    <row r="14" spans="1:4">
      <c r="A14" s="441">
        <v>13</v>
      </c>
      <c r="B14" t="s">
        <v>1200</v>
      </c>
      <c r="C14" t="s">
        <v>1224</v>
      </c>
      <c r="D14" t="s">
        <v>1225</v>
      </c>
    </row>
    <row r="15" spans="1:4">
      <c r="A15" s="441">
        <v>14</v>
      </c>
      <c r="B15" t="s">
        <v>1200</v>
      </c>
      <c r="C15" t="s">
        <v>1226</v>
      </c>
      <c r="D15" t="s">
        <v>1227</v>
      </c>
    </row>
    <row r="16" spans="1:4">
      <c r="A16" s="441">
        <v>15</v>
      </c>
      <c r="B16" t="s">
        <v>1200</v>
      </c>
      <c r="C16" t="s">
        <v>1228</v>
      </c>
      <c r="D16" t="s">
        <v>1229</v>
      </c>
    </row>
    <row r="17" spans="1:4">
      <c r="A17" s="441">
        <v>16</v>
      </c>
      <c r="B17" t="s">
        <v>1200</v>
      </c>
      <c r="C17" t="s">
        <v>1230</v>
      </c>
      <c r="D17" t="s">
        <v>1231</v>
      </c>
    </row>
    <row r="18" spans="1:4">
      <c r="A18" s="441">
        <v>17</v>
      </c>
      <c r="B18" t="s">
        <v>1200</v>
      </c>
      <c r="C18" t="s">
        <v>1232</v>
      </c>
      <c r="D18" t="s">
        <v>1233</v>
      </c>
    </row>
    <row r="19" spans="1:4">
      <c r="A19" s="441">
        <v>18</v>
      </c>
      <c r="B19" t="s">
        <v>1200</v>
      </c>
      <c r="C19" t="s">
        <v>1234</v>
      </c>
      <c r="D19" t="s">
        <v>1235</v>
      </c>
    </row>
    <row r="20" spans="1:4">
      <c r="A20" s="441">
        <v>19</v>
      </c>
      <c r="B20" t="s">
        <v>1200</v>
      </c>
      <c r="C20" t="s">
        <v>1236</v>
      </c>
      <c r="D20" t="s">
        <v>1237</v>
      </c>
    </row>
    <row r="21" spans="1:4">
      <c r="A21" s="441">
        <v>20</v>
      </c>
      <c r="B21" t="s">
        <v>1238</v>
      </c>
      <c r="C21" t="s">
        <v>1238</v>
      </c>
      <c r="D21" t="s">
        <v>1239</v>
      </c>
    </row>
    <row r="22" spans="1:4">
      <c r="A22" s="441">
        <v>21</v>
      </c>
      <c r="B22" t="s">
        <v>1238</v>
      </c>
      <c r="C22" t="s">
        <v>1240</v>
      </c>
      <c r="D22" t="s">
        <v>1241</v>
      </c>
    </row>
    <row r="23" spans="1:4">
      <c r="A23" s="441">
        <v>22</v>
      </c>
      <c r="B23" t="s">
        <v>1238</v>
      </c>
      <c r="C23" t="s">
        <v>1242</v>
      </c>
      <c r="D23" t="s">
        <v>1243</v>
      </c>
    </row>
    <row r="24" spans="1:4">
      <c r="A24" s="441">
        <v>23</v>
      </c>
      <c r="B24" t="s">
        <v>1238</v>
      </c>
      <c r="C24" t="s">
        <v>1244</v>
      </c>
      <c r="D24" t="s">
        <v>1245</v>
      </c>
    </row>
    <row r="25" spans="1:4">
      <c r="A25" s="441">
        <v>24</v>
      </c>
      <c r="B25" t="s">
        <v>1238</v>
      </c>
      <c r="C25" t="s">
        <v>1246</v>
      </c>
      <c r="D25" t="s">
        <v>1247</v>
      </c>
    </row>
    <row r="26" spans="1:4">
      <c r="A26" s="441">
        <v>25</v>
      </c>
      <c r="B26" t="s">
        <v>1238</v>
      </c>
      <c r="C26" t="s">
        <v>1248</v>
      </c>
      <c r="D26" t="s">
        <v>1249</v>
      </c>
    </row>
    <row r="27" spans="1:4">
      <c r="A27" s="441">
        <v>26</v>
      </c>
      <c r="B27" t="s">
        <v>1238</v>
      </c>
      <c r="C27" t="s">
        <v>1250</v>
      </c>
      <c r="D27" t="s">
        <v>1251</v>
      </c>
    </row>
    <row r="28" spans="1:4">
      <c r="A28" s="441">
        <v>27</v>
      </c>
      <c r="B28" t="s">
        <v>1238</v>
      </c>
      <c r="C28" t="s">
        <v>1252</v>
      </c>
      <c r="D28" t="s">
        <v>1253</v>
      </c>
    </row>
    <row r="29" spans="1:4">
      <c r="A29" s="441">
        <v>28</v>
      </c>
      <c r="B29" t="s">
        <v>1238</v>
      </c>
      <c r="C29" t="s">
        <v>1254</v>
      </c>
      <c r="D29" t="s">
        <v>1255</v>
      </c>
    </row>
    <row r="30" spans="1:4">
      <c r="A30" s="441">
        <v>29</v>
      </c>
      <c r="B30" t="s">
        <v>1238</v>
      </c>
      <c r="C30" t="s">
        <v>1256</v>
      </c>
      <c r="D30" t="s">
        <v>1257</v>
      </c>
    </row>
    <row r="31" spans="1:4">
      <c r="A31" s="441">
        <v>30</v>
      </c>
      <c r="B31" t="s">
        <v>1238</v>
      </c>
      <c r="C31" t="s">
        <v>1258</v>
      </c>
      <c r="D31" t="s">
        <v>1259</v>
      </c>
    </row>
    <row r="32" spans="1:4">
      <c r="A32" s="441">
        <v>31</v>
      </c>
      <c r="B32" t="s">
        <v>1238</v>
      </c>
      <c r="C32" t="s">
        <v>1260</v>
      </c>
      <c r="D32" t="s">
        <v>1261</v>
      </c>
    </row>
    <row r="33" spans="1:4">
      <c r="A33" s="441">
        <v>32</v>
      </c>
      <c r="B33" t="s">
        <v>1262</v>
      </c>
      <c r="C33" t="s">
        <v>1264</v>
      </c>
      <c r="D33" t="s">
        <v>1265</v>
      </c>
    </row>
    <row r="34" spans="1:4">
      <c r="A34" s="441">
        <v>33</v>
      </c>
      <c r="B34" t="s">
        <v>1262</v>
      </c>
      <c r="C34" t="s">
        <v>1262</v>
      </c>
      <c r="D34" t="s">
        <v>1263</v>
      </c>
    </row>
    <row r="35" spans="1:4">
      <c r="A35" s="441">
        <v>34</v>
      </c>
      <c r="B35" t="s">
        <v>1262</v>
      </c>
      <c r="C35" t="s">
        <v>1266</v>
      </c>
      <c r="D35" t="s">
        <v>1267</v>
      </c>
    </row>
    <row r="36" spans="1:4">
      <c r="A36" s="441">
        <v>35</v>
      </c>
      <c r="B36" t="s">
        <v>1262</v>
      </c>
      <c r="C36" t="s">
        <v>1268</v>
      </c>
      <c r="D36" t="s">
        <v>1269</v>
      </c>
    </row>
    <row r="37" spans="1:4">
      <c r="A37" s="441">
        <v>36</v>
      </c>
      <c r="B37" t="s">
        <v>1262</v>
      </c>
      <c r="C37" t="s">
        <v>1270</v>
      </c>
      <c r="D37" t="s">
        <v>1271</v>
      </c>
    </row>
    <row r="38" spans="1:4">
      <c r="A38" s="441">
        <v>37</v>
      </c>
      <c r="B38" t="s">
        <v>1262</v>
      </c>
      <c r="C38" t="s">
        <v>1272</v>
      </c>
      <c r="D38" t="s">
        <v>1273</v>
      </c>
    </row>
    <row r="39" spans="1:4">
      <c r="A39" s="441">
        <v>38</v>
      </c>
      <c r="B39" t="s">
        <v>1274</v>
      </c>
      <c r="C39" t="s">
        <v>1274</v>
      </c>
      <c r="D39" t="s">
        <v>1275</v>
      </c>
    </row>
    <row r="40" spans="1:4">
      <c r="A40" s="441">
        <v>39</v>
      </c>
      <c r="B40" t="s">
        <v>1274</v>
      </c>
      <c r="C40" t="s">
        <v>1276</v>
      </c>
      <c r="D40" t="s">
        <v>1277</v>
      </c>
    </row>
    <row r="41" spans="1:4">
      <c r="A41" s="441">
        <v>40</v>
      </c>
      <c r="B41" t="s">
        <v>1274</v>
      </c>
      <c r="C41" t="s">
        <v>1278</v>
      </c>
      <c r="D41" t="s">
        <v>1279</v>
      </c>
    </row>
    <row r="42" spans="1:4">
      <c r="A42" s="441">
        <v>41</v>
      </c>
      <c r="B42" t="s">
        <v>1274</v>
      </c>
      <c r="C42" t="s">
        <v>1280</v>
      </c>
      <c r="D42" t="s">
        <v>1281</v>
      </c>
    </row>
    <row r="43" spans="1:4">
      <c r="A43" s="441">
        <v>42</v>
      </c>
      <c r="B43" t="s">
        <v>1274</v>
      </c>
      <c r="C43" t="s">
        <v>1282</v>
      </c>
      <c r="D43" t="s">
        <v>1283</v>
      </c>
    </row>
    <row r="44" spans="1:4">
      <c r="A44" s="441">
        <v>43</v>
      </c>
      <c r="B44" t="s">
        <v>1274</v>
      </c>
      <c r="C44" t="s">
        <v>1284</v>
      </c>
      <c r="D44" t="s">
        <v>1285</v>
      </c>
    </row>
    <row r="45" spans="1:4">
      <c r="A45" s="441">
        <v>44</v>
      </c>
      <c r="B45" t="s">
        <v>1274</v>
      </c>
      <c r="C45" t="s">
        <v>1286</v>
      </c>
      <c r="D45" t="s">
        <v>1287</v>
      </c>
    </row>
    <row r="46" spans="1:4">
      <c r="A46" s="441">
        <v>45</v>
      </c>
      <c r="B46" t="s">
        <v>1274</v>
      </c>
      <c r="C46" t="s">
        <v>1288</v>
      </c>
      <c r="D46" t="s">
        <v>1289</v>
      </c>
    </row>
    <row r="47" spans="1:4">
      <c r="A47" s="441">
        <v>46</v>
      </c>
      <c r="B47" t="s">
        <v>1274</v>
      </c>
      <c r="C47" t="s">
        <v>1290</v>
      </c>
      <c r="D47" t="s">
        <v>1291</v>
      </c>
    </row>
    <row r="48" spans="1:4">
      <c r="A48" s="441">
        <v>47</v>
      </c>
      <c r="B48" t="s">
        <v>1274</v>
      </c>
      <c r="C48" t="s">
        <v>1292</v>
      </c>
      <c r="D48" t="s">
        <v>1293</v>
      </c>
    </row>
    <row r="49" spans="1:4">
      <c r="A49" s="441">
        <v>48</v>
      </c>
      <c r="B49" t="s">
        <v>1274</v>
      </c>
      <c r="C49" t="s">
        <v>1294</v>
      </c>
      <c r="D49" t="s">
        <v>1295</v>
      </c>
    </row>
    <row r="50" spans="1:4">
      <c r="A50" s="441">
        <v>49</v>
      </c>
      <c r="B50" t="s">
        <v>1274</v>
      </c>
      <c r="C50" t="s">
        <v>1296</v>
      </c>
      <c r="D50" t="s">
        <v>1297</v>
      </c>
    </row>
    <row r="51" spans="1:4">
      <c r="A51" s="441">
        <v>50</v>
      </c>
      <c r="B51" t="s">
        <v>1274</v>
      </c>
      <c r="C51" t="s">
        <v>1298</v>
      </c>
      <c r="D51" t="s">
        <v>1299</v>
      </c>
    </row>
    <row r="52" spans="1:4">
      <c r="A52" s="441">
        <v>51</v>
      </c>
      <c r="B52" t="s">
        <v>1300</v>
      </c>
      <c r="C52" t="s">
        <v>1300</v>
      </c>
      <c r="D52" t="s">
        <v>1301</v>
      </c>
    </row>
    <row r="53" spans="1:4">
      <c r="A53" s="441">
        <v>52</v>
      </c>
      <c r="B53" t="s">
        <v>1300</v>
      </c>
      <c r="C53" t="s">
        <v>1302</v>
      </c>
      <c r="D53" t="s">
        <v>1303</v>
      </c>
    </row>
    <row r="54" spans="1:4">
      <c r="A54" s="441">
        <v>53</v>
      </c>
      <c r="B54" t="s">
        <v>1300</v>
      </c>
      <c r="C54" t="s">
        <v>1304</v>
      </c>
      <c r="D54" t="s">
        <v>1305</v>
      </c>
    </row>
    <row r="55" spans="1:4">
      <c r="A55" s="441">
        <v>54</v>
      </c>
      <c r="B55" t="s">
        <v>1300</v>
      </c>
      <c r="C55" t="s">
        <v>1306</v>
      </c>
      <c r="D55" t="s">
        <v>1307</v>
      </c>
    </row>
    <row r="56" spans="1:4">
      <c r="A56" s="441">
        <v>55</v>
      </c>
      <c r="B56" t="s">
        <v>1300</v>
      </c>
      <c r="C56" t="s">
        <v>1308</v>
      </c>
      <c r="D56" t="s">
        <v>1309</v>
      </c>
    </row>
    <row r="57" spans="1:4">
      <c r="A57" s="441">
        <v>56</v>
      </c>
      <c r="B57" t="s">
        <v>1300</v>
      </c>
      <c r="C57" t="s">
        <v>1310</v>
      </c>
      <c r="D57" t="s">
        <v>1311</v>
      </c>
    </row>
    <row r="58" spans="1:4">
      <c r="A58" s="441">
        <v>57</v>
      </c>
      <c r="B58" t="s">
        <v>1300</v>
      </c>
      <c r="C58" t="s">
        <v>1312</v>
      </c>
      <c r="D58" t="s">
        <v>1313</v>
      </c>
    </row>
    <row r="59" spans="1:4">
      <c r="A59" s="441">
        <v>58</v>
      </c>
      <c r="B59" t="s">
        <v>1300</v>
      </c>
      <c r="C59" t="s">
        <v>1314</v>
      </c>
      <c r="D59" t="s">
        <v>1315</v>
      </c>
    </row>
    <row r="60" spans="1:4">
      <c r="A60" s="441">
        <v>59</v>
      </c>
      <c r="B60" t="s">
        <v>1316</v>
      </c>
      <c r="C60" t="s">
        <v>1316</v>
      </c>
      <c r="D60" t="s">
        <v>1317</v>
      </c>
    </row>
    <row r="61" spans="1:4">
      <c r="A61" s="441">
        <v>60</v>
      </c>
      <c r="B61" t="s">
        <v>1316</v>
      </c>
      <c r="C61" t="s">
        <v>1318</v>
      </c>
      <c r="D61" t="s">
        <v>1319</v>
      </c>
    </row>
    <row r="62" spans="1:4">
      <c r="A62" s="441">
        <v>61</v>
      </c>
      <c r="B62" t="s">
        <v>1316</v>
      </c>
      <c r="C62" t="s">
        <v>1320</v>
      </c>
      <c r="D62" t="s">
        <v>1321</v>
      </c>
    </row>
    <row r="63" spans="1:4">
      <c r="A63" s="441">
        <v>62</v>
      </c>
      <c r="B63" t="s">
        <v>1316</v>
      </c>
      <c r="C63" t="s">
        <v>1322</v>
      </c>
      <c r="D63" t="s">
        <v>1323</v>
      </c>
    </row>
    <row r="64" spans="1:4">
      <c r="A64" s="441">
        <v>63</v>
      </c>
      <c r="B64" t="s">
        <v>1316</v>
      </c>
      <c r="C64" t="s">
        <v>1324</v>
      </c>
      <c r="D64" t="s">
        <v>1325</v>
      </c>
    </row>
    <row r="65" spans="1:4">
      <c r="A65" s="441">
        <v>64</v>
      </c>
      <c r="B65" t="s">
        <v>1316</v>
      </c>
      <c r="C65" t="s">
        <v>1326</v>
      </c>
      <c r="D65" t="s">
        <v>1327</v>
      </c>
    </row>
    <row r="66" spans="1:4">
      <c r="A66" s="441">
        <v>65</v>
      </c>
      <c r="B66" t="s">
        <v>1316</v>
      </c>
      <c r="C66" t="s">
        <v>1328</v>
      </c>
      <c r="D66" t="s">
        <v>1329</v>
      </c>
    </row>
    <row r="67" spans="1:4">
      <c r="A67" s="441">
        <v>66</v>
      </c>
      <c r="B67" t="s">
        <v>1316</v>
      </c>
      <c r="C67" t="s">
        <v>1330</v>
      </c>
      <c r="D67" t="s">
        <v>1331</v>
      </c>
    </row>
    <row r="68" spans="1:4">
      <c r="A68" s="441">
        <v>67</v>
      </c>
      <c r="B68" t="s">
        <v>1316</v>
      </c>
      <c r="C68" t="s">
        <v>1332</v>
      </c>
      <c r="D68" t="s">
        <v>1333</v>
      </c>
    </row>
    <row r="69" spans="1:4">
      <c r="A69" s="441">
        <v>68</v>
      </c>
      <c r="B69" t="s">
        <v>1316</v>
      </c>
      <c r="C69" t="s">
        <v>1334</v>
      </c>
      <c r="D69" t="s">
        <v>1335</v>
      </c>
    </row>
    <row r="70" spans="1:4">
      <c r="A70" s="441">
        <v>69</v>
      </c>
      <c r="B70" t="s">
        <v>1316</v>
      </c>
      <c r="C70" t="s">
        <v>1336</v>
      </c>
      <c r="D70" t="s">
        <v>1337</v>
      </c>
    </row>
    <row r="71" spans="1:4">
      <c r="A71" s="441">
        <v>70</v>
      </c>
      <c r="B71" t="s">
        <v>1338</v>
      </c>
      <c r="C71" t="s">
        <v>1340</v>
      </c>
      <c r="D71" t="s">
        <v>1341</v>
      </c>
    </row>
    <row r="72" spans="1:4">
      <c r="A72" s="441">
        <v>71</v>
      </c>
      <c r="B72" t="s">
        <v>1338</v>
      </c>
      <c r="C72" t="s">
        <v>1338</v>
      </c>
      <c r="D72" t="s">
        <v>1339</v>
      </c>
    </row>
    <row r="73" spans="1:4">
      <c r="A73" s="441">
        <v>72</v>
      </c>
      <c r="B73" t="s">
        <v>1338</v>
      </c>
      <c r="C73" t="s">
        <v>1342</v>
      </c>
      <c r="D73" t="s">
        <v>1343</v>
      </c>
    </row>
    <row r="74" spans="1:4">
      <c r="A74" s="441">
        <v>73</v>
      </c>
      <c r="B74" t="s">
        <v>1338</v>
      </c>
      <c r="C74" t="s">
        <v>1344</v>
      </c>
      <c r="D74" t="s">
        <v>1345</v>
      </c>
    </row>
    <row r="75" spans="1:4">
      <c r="A75" s="441">
        <v>74</v>
      </c>
      <c r="B75" t="s">
        <v>1338</v>
      </c>
      <c r="C75" t="s">
        <v>1346</v>
      </c>
      <c r="D75" t="s">
        <v>1347</v>
      </c>
    </row>
    <row r="76" spans="1:4">
      <c r="A76" s="441">
        <v>75</v>
      </c>
      <c r="B76" t="s">
        <v>1348</v>
      </c>
      <c r="C76" t="s">
        <v>1348</v>
      </c>
      <c r="D76" t="s">
        <v>1349</v>
      </c>
    </row>
    <row r="77" spans="1:4">
      <c r="A77" s="441">
        <v>76</v>
      </c>
      <c r="B77" t="s">
        <v>1348</v>
      </c>
      <c r="C77" t="s">
        <v>1350</v>
      </c>
      <c r="D77" t="s">
        <v>1351</v>
      </c>
    </row>
    <row r="78" spans="1:4">
      <c r="A78" s="441">
        <v>77</v>
      </c>
      <c r="B78" t="s">
        <v>1348</v>
      </c>
      <c r="C78" t="s">
        <v>1352</v>
      </c>
      <c r="D78" t="s">
        <v>1353</v>
      </c>
    </row>
    <row r="79" spans="1:4">
      <c r="A79" s="441">
        <v>78</v>
      </c>
      <c r="B79" t="s">
        <v>1348</v>
      </c>
      <c r="C79" t="s">
        <v>1354</v>
      </c>
      <c r="D79" t="s">
        <v>1355</v>
      </c>
    </row>
    <row r="80" spans="1:4">
      <c r="A80" s="441">
        <v>79</v>
      </c>
      <c r="B80" t="s">
        <v>1348</v>
      </c>
      <c r="C80" t="s">
        <v>1356</v>
      </c>
      <c r="D80" t="s">
        <v>1357</v>
      </c>
    </row>
    <row r="81" spans="1:4">
      <c r="A81" s="441">
        <v>80</v>
      </c>
      <c r="B81" t="s">
        <v>1348</v>
      </c>
      <c r="C81" t="s">
        <v>1358</v>
      </c>
      <c r="D81" t="s">
        <v>1359</v>
      </c>
    </row>
    <row r="82" spans="1:4">
      <c r="A82" s="441">
        <v>81</v>
      </c>
      <c r="B82" t="s">
        <v>1348</v>
      </c>
      <c r="C82" t="s">
        <v>1360</v>
      </c>
      <c r="D82" t="s">
        <v>1361</v>
      </c>
    </row>
    <row r="83" spans="1:4">
      <c r="A83" s="441">
        <v>82</v>
      </c>
      <c r="B83" t="s">
        <v>1348</v>
      </c>
      <c r="C83" t="s">
        <v>1362</v>
      </c>
      <c r="D83" t="s">
        <v>1363</v>
      </c>
    </row>
    <row r="84" spans="1:4">
      <c r="A84" s="441">
        <v>83</v>
      </c>
      <c r="B84" t="s">
        <v>1364</v>
      </c>
      <c r="C84" t="s">
        <v>1364</v>
      </c>
      <c r="D84" t="s">
        <v>1365</v>
      </c>
    </row>
    <row r="85" spans="1:4">
      <c r="A85" s="441">
        <v>84</v>
      </c>
      <c r="B85" t="s">
        <v>1366</v>
      </c>
      <c r="C85" t="s">
        <v>1366</v>
      </c>
      <c r="D85" t="s">
        <v>1367</v>
      </c>
    </row>
    <row r="86" spans="1:4">
      <c r="A86" s="441">
        <v>85</v>
      </c>
      <c r="B86" t="s">
        <v>1368</v>
      </c>
      <c r="C86" t="s">
        <v>1368</v>
      </c>
      <c r="D86" t="s">
        <v>1369</v>
      </c>
    </row>
    <row r="87" spans="1:4">
      <c r="A87" s="441">
        <v>86</v>
      </c>
      <c r="B87" t="s">
        <v>1370</v>
      </c>
      <c r="C87" t="s">
        <v>1370</v>
      </c>
      <c r="D87" t="s">
        <v>1371</v>
      </c>
    </row>
    <row r="88" spans="1:4">
      <c r="A88" s="441">
        <v>87</v>
      </c>
      <c r="B88" t="s">
        <v>1372</v>
      </c>
      <c r="C88" t="s">
        <v>1372</v>
      </c>
      <c r="D88" t="s">
        <v>1373</v>
      </c>
    </row>
    <row r="89" spans="1:4">
      <c r="A89" s="441">
        <v>88</v>
      </c>
      <c r="B89" t="s">
        <v>1374</v>
      </c>
      <c r="C89" t="s">
        <v>1374</v>
      </c>
      <c r="D89" t="s">
        <v>1375</v>
      </c>
    </row>
    <row r="90" spans="1:4">
      <c r="A90" s="441">
        <v>89</v>
      </c>
      <c r="B90" t="s">
        <v>1376</v>
      </c>
      <c r="C90" t="s">
        <v>1376</v>
      </c>
      <c r="D90" t="s">
        <v>1377</v>
      </c>
    </row>
    <row r="91" spans="1:4">
      <c r="A91" s="441">
        <v>90</v>
      </c>
      <c r="B91" t="s">
        <v>1378</v>
      </c>
      <c r="C91" t="s">
        <v>1378</v>
      </c>
      <c r="D91" t="s">
        <v>1379</v>
      </c>
    </row>
    <row r="92" spans="1:4">
      <c r="A92" s="441">
        <v>91</v>
      </c>
      <c r="B92" t="s">
        <v>1380</v>
      </c>
      <c r="C92" t="s">
        <v>1380</v>
      </c>
      <c r="D92" t="s">
        <v>1381</v>
      </c>
    </row>
    <row r="93" spans="1:4">
      <c r="A93" s="441">
        <v>92</v>
      </c>
      <c r="B93" t="s">
        <v>1382</v>
      </c>
      <c r="C93" t="s">
        <v>1382</v>
      </c>
      <c r="D93" t="s">
        <v>1383</v>
      </c>
    </row>
    <row r="94" spans="1:4">
      <c r="A94" s="441">
        <v>93</v>
      </c>
      <c r="B94" t="s">
        <v>1384</v>
      </c>
      <c r="C94" t="s">
        <v>1384</v>
      </c>
      <c r="D94" t="s">
        <v>1385</v>
      </c>
    </row>
    <row r="95" spans="1:4">
      <c r="A95" s="441">
        <v>94</v>
      </c>
      <c r="B95" t="s">
        <v>1386</v>
      </c>
      <c r="C95" t="s">
        <v>1386</v>
      </c>
      <c r="D95" t="s">
        <v>1387</v>
      </c>
    </row>
    <row r="96" spans="1:4">
      <c r="A96" s="441">
        <v>95</v>
      </c>
      <c r="B96" t="s">
        <v>1388</v>
      </c>
      <c r="C96" t="s">
        <v>1390</v>
      </c>
      <c r="D96" t="s">
        <v>1391</v>
      </c>
    </row>
    <row r="97" spans="1:4">
      <c r="A97" s="441">
        <v>96</v>
      </c>
      <c r="B97" t="s">
        <v>1388</v>
      </c>
      <c r="C97" t="s">
        <v>1392</v>
      </c>
      <c r="D97" t="s">
        <v>1393</v>
      </c>
    </row>
    <row r="98" spans="1:4">
      <c r="A98" s="441">
        <v>97</v>
      </c>
      <c r="B98" t="s">
        <v>1388</v>
      </c>
      <c r="C98" t="s">
        <v>1394</v>
      </c>
      <c r="D98" t="s">
        <v>1395</v>
      </c>
    </row>
    <row r="99" spans="1:4">
      <c r="A99" s="441">
        <v>98</v>
      </c>
      <c r="B99" t="s">
        <v>1388</v>
      </c>
      <c r="C99" t="s">
        <v>1342</v>
      </c>
      <c r="D99" t="s">
        <v>1396</v>
      </c>
    </row>
    <row r="100" spans="1:4">
      <c r="A100" s="441">
        <v>99</v>
      </c>
      <c r="B100" t="s">
        <v>1388</v>
      </c>
      <c r="C100" t="s">
        <v>1397</v>
      </c>
      <c r="D100" t="s">
        <v>1398</v>
      </c>
    </row>
    <row r="101" spans="1:4">
      <c r="A101" s="441">
        <v>100</v>
      </c>
      <c r="B101" t="s">
        <v>1388</v>
      </c>
      <c r="C101" t="s">
        <v>1388</v>
      </c>
      <c r="D101" t="s">
        <v>1389</v>
      </c>
    </row>
    <row r="102" spans="1:4">
      <c r="A102" s="441">
        <v>101</v>
      </c>
      <c r="B102" t="s">
        <v>1388</v>
      </c>
      <c r="C102" t="s">
        <v>1399</v>
      </c>
      <c r="D102" t="s">
        <v>1400</v>
      </c>
    </row>
    <row r="103" spans="1:4">
      <c r="A103" s="441">
        <v>102</v>
      </c>
      <c r="B103" t="s">
        <v>1388</v>
      </c>
      <c r="C103" t="s">
        <v>1401</v>
      </c>
      <c r="D103" t="s">
        <v>1402</v>
      </c>
    </row>
    <row r="104" spans="1:4">
      <c r="A104" s="441">
        <v>103</v>
      </c>
      <c r="B104" t="s">
        <v>1388</v>
      </c>
      <c r="C104" t="s">
        <v>1403</v>
      </c>
      <c r="D104" t="s">
        <v>1404</v>
      </c>
    </row>
    <row r="105" spans="1:4">
      <c r="A105" s="441">
        <v>104</v>
      </c>
      <c r="B105" t="s">
        <v>1388</v>
      </c>
      <c r="C105" t="s">
        <v>1405</v>
      </c>
      <c r="D105" t="s">
        <v>1406</v>
      </c>
    </row>
    <row r="106" spans="1:4">
      <c r="A106" s="441">
        <v>105</v>
      </c>
      <c r="B106" t="s">
        <v>1388</v>
      </c>
      <c r="C106" t="s">
        <v>1407</v>
      </c>
      <c r="D106" t="s">
        <v>1408</v>
      </c>
    </row>
    <row r="107" spans="1:4">
      <c r="A107" s="441">
        <v>106</v>
      </c>
      <c r="B107" t="s">
        <v>1388</v>
      </c>
      <c r="C107" t="s">
        <v>1409</v>
      </c>
      <c r="D107" t="s">
        <v>1410</v>
      </c>
    </row>
    <row r="108" spans="1:4">
      <c r="A108" s="441">
        <v>107</v>
      </c>
      <c r="B108" t="s">
        <v>1388</v>
      </c>
      <c r="C108" t="s">
        <v>1360</v>
      </c>
      <c r="D108" t="s">
        <v>1411</v>
      </c>
    </row>
    <row r="109" spans="1:4">
      <c r="A109" s="441">
        <v>108</v>
      </c>
      <c r="B109" t="s">
        <v>1388</v>
      </c>
      <c r="C109" t="s">
        <v>1412</v>
      </c>
      <c r="D109" t="s">
        <v>1413</v>
      </c>
    </row>
    <row r="110" spans="1:4">
      <c r="A110" s="441">
        <v>109</v>
      </c>
      <c r="B110" t="s">
        <v>1414</v>
      </c>
      <c r="C110" t="s">
        <v>1416</v>
      </c>
      <c r="D110" t="s">
        <v>1417</v>
      </c>
    </row>
    <row r="111" spans="1:4">
      <c r="A111" s="441">
        <v>110</v>
      </c>
      <c r="B111" t="s">
        <v>1414</v>
      </c>
      <c r="C111" t="s">
        <v>1418</v>
      </c>
      <c r="D111" t="s">
        <v>1419</v>
      </c>
    </row>
    <row r="112" spans="1:4">
      <c r="A112" s="441">
        <v>111</v>
      </c>
      <c r="B112" t="s">
        <v>1414</v>
      </c>
      <c r="C112" t="s">
        <v>1414</v>
      </c>
      <c r="D112" t="s">
        <v>1415</v>
      </c>
    </row>
    <row r="113" spans="1:4">
      <c r="A113" s="441">
        <v>112</v>
      </c>
      <c r="B113" t="s">
        <v>1414</v>
      </c>
      <c r="C113" t="s">
        <v>1420</v>
      </c>
      <c r="D113" t="s">
        <v>1421</v>
      </c>
    </row>
    <row r="114" spans="1:4">
      <c r="A114" s="441">
        <v>113</v>
      </c>
      <c r="B114" t="s">
        <v>1414</v>
      </c>
      <c r="C114" t="s">
        <v>1284</v>
      </c>
      <c r="D114" t="s">
        <v>1422</v>
      </c>
    </row>
    <row r="115" spans="1:4">
      <c r="A115" s="441">
        <v>114</v>
      </c>
      <c r="B115" t="s">
        <v>1414</v>
      </c>
      <c r="C115" t="s">
        <v>1423</v>
      </c>
      <c r="D115" t="s">
        <v>1424</v>
      </c>
    </row>
    <row r="116" spans="1:4">
      <c r="A116" s="441">
        <v>115</v>
      </c>
      <c r="B116" t="s">
        <v>1414</v>
      </c>
      <c r="C116" t="s">
        <v>1425</v>
      </c>
      <c r="D116" t="s">
        <v>1426</v>
      </c>
    </row>
    <row r="117" spans="1:4">
      <c r="A117" s="441">
        <v>116</v>
      </c>
      <c r="B117" t="s">
        <v>1414</v>
      </c>
      <c r="C117" t="s">
        <v>1427</v>
      </c>
      <c r="D117" t="s">
        <v>1428</v>
      </c>
    </row>
    <row r="118" spans="1:4">
      <c r="A118" s="441">
        <v>117</v>
      </c>
      <c r="B118" t="s">
        <v>1414</v>
      </c>
      <c r="C118" t="s">
        <v>1429</v>
      </c>
      <c r="D118" t="s">
        <v>1430</v>
      </c>
    </row>
    <row r="119" spans="1:4">
      <c r="A119" s="441">
        <v>118</v>
      </c>
      <c r="B119" t="s">
        <v>1414</v>
      </c>
      <c r="C119" t="s">
        <v>1431</v>
      </c>
      <c r="D119" t="s">
        <v>1432</v>
      </c>
    </row>
    <row r="120" spans="1:4">
      <c r="A120" s="441">
        <v>119</v>
      </c>
      <c r="B120" t="s">
        <v>1433</v>
      </c>
      <c r="C120" t="s">
        <v>1433</v>
      </c>
      <c r="D120" t="s">
        <v>1434</v>
      </c>
    </row>
    <row r="121" spans="1:4">
      <c r="A121" s="441">
        <v>120</v>
      </c>
      <c r="B121" t="s">
        <v>1433</v>
      </c>
      <c r="C121" t="s">
        <v>1435</v>
      </c>
      <c r="D121" t="s">
        <v>1436</v>
      </c>
    </row>
    <row r="122" spans="1:4">
      <c r="A122" s="441">
        <v>121</v>
      </c>
      <c r="B122" t="s">
        <v>1433</v>
      </c>
      <c r="C122" t="s">
        <v>1437</v>
      </c>
      <c r="D122" t="s">
        <v>1438</v>
      </c>
    </row>
    <row r="123" spans="1:4">
      <c r="A123" s="441">
        <v>122</v>
      </c>
      <c r="B123" t="s">
        <v>1433</v>
      </c>
      <c r="C123" t="s">
        <v>1439</v>
      </c>
      <c r="D123" t="s">
        <v>1440</v>
      </c>
    </row>
    <row r="124" spans="1:4">
      <c r="A124" s="441">
        <v>123</v>
      </c>
      <c r="B124" t="s">
        <v>1433</v>
      </c>
      <c r="C124" t="s">
        <v>1441</v>
      </c>
      <c r="D124" t="s">
        <v>1442</v>
      </c>
    </row>
    <row r="125" spans="1:4">
      <c r="A125" s="441">
        <v>124</v>
      </c>
      <c r="B125" t="s">
        <v>1433</v>
      </c>
      <c r="C125" t="s">
        <v>1443</v>
      </c>
      <c r="D125" t="s">
        <v>1444</v>
      </c>
    </row>
    <row r="126" spans="1:4">
      <c r="A126" s="441">
        <v>125</v>
      </c>
      <c r="B126" t="s">
        <v>1433</v>
      </c>
      <c r="C126" t="s">
        <v>1445</v>
      </c>
      <c r="D126" t="s">
        <v>1446</v>
      </c>
    </row>
    <row r="127" spans="1:4">
      <c r="A127" s="441">
        <v>126</v>
      </c>
      <c r="B127" t="s">
        <v>1433</v>
      </c>
      <c r="C127" t="s">
        <v>1447</v>
      </c>
      <c r="D127" t="s">
        <v>1448</v>
      </c>
    </row>
    <row r="128" spans="1:4">
      <c r="A128" s="441">
        <v>127</v>
      </c>
      <c r="B128" t="s">
        <v>1433</v>
      </c>
      <c r="C128" t="s">
        <v>1449</v>
      </c>
      <c r="D128" t="s">
        <v>1450</v>
      </c>
    </row>
    <row r="129" spans="1:4">
      <c r="A129" s="441">
        <v>128</v>
      </c>
      <c r="B129" t="s">
        <v>1433</v>
      </c>
      <c r="C129" t="s">
        <v>1451</v>
      </c>
      <c r="D129" t="s">
        <v>1452</v>
      </c>
    </row>
    <row r="130" spans="1:4">
      <c r="A130" s="441">
        <v>129</v>
      </c>
      <c r="B130" t="s">
        <v>1453</v>
      </c>
      <c r="C130" t="s">
        <v>1455</v>
      </c>
      <c r="D130" t="s">
        <v>1456</v>
      </c>
    </row>
    <row r="131" spans="1:4">
      <c r="A131" s="441">
        <v>130</v>
      </c>
      <c r="B131" t="s">
        <v>1453</v>
      </c>
      <c r="C131" t="s">
        <v>1457</v>
      </c>
      <c r="D131" t="s">
        <v>1458</v>
      </c>
    </row>
    <row r="132" spans="1:4">
      <c r="A132" s="441">
        <v>131</v>
      </c>
      <c r="B132" t="s">
        <v>1453</v>
      </c>
      <c r="C132" t="s">
        <v>1459</v>
      </c>
      <c r="D132" t="s">
        <v>1460</v>
      </c>
    </row>
    <row r="133" spans="1:4">
      <c r="A133" s="441">
        <v>132</v>
      </c>
      <c r="B133" t="s">
        <v>1453</v>
      </c>
      <c r="C133" t="s">
        <v>1453</v>
      </c>
      <c r="D133" t="s">
        <v>1454</v>
      </c>
    </row>
    <row r="134" spans="1:4">
      <c r="A134" s="441">
        <v>133</v>
      </c>
      <c r="B134" t="s">
        <v>1453</v>
      </c>
      <c r="C134" t="s">
        <v>1461</v>
      </c>
      <c r="D134" t="s">
        <v>1462</v>
      </c>
    </row>
    <row r="135" spans="1:4">
      <c r="A135" s="441">
        <v>134</v>
      </c>
      <c r="B135" t="s">
        <v>1453</v>
      </c>
      <c r="C135" t="s">
        <v>1463</v>
      </c>
      <c r="D135" t="s">
        <v>1464</v>
      </c>
    </row>
    <row r="136" spans="1:4">
      <c r="A136" s="441">
        <v>135</v>
      </c>
      <c r="B136" t="s">
        <v>1453</v>
      </c>
      <c r="C136" t="s">
        <v>1465</v>
      </c>
      <c r="D136" t="s">
        <v>1466</v>
      </c>
    </row>
    <row r="137" spans="1:4">
      <c r="A137" s="441">
        <v>136</v>
      </c>
      <c r="B137" t="s">
        <v>1453</v>
      </c>
      <c r="C137" t="s">
        <v>1272</v>
      </c>
      <c r="D137" t="s">
        <v>1467</v>
      </c>
    </row>
    <row r="138" spans="1:4">
      <c r="A138" s="441">
        <v>137</v>
      </c>
      <c r="B138" t="s">
        <v>1453</v>
      </c>
      <c r="C138" t="s">
        <v>1468</v>
      </c>
      <c r="D138" t="s">
        <v>1469</v>
      </c>
    </row>
    <row r="139" spans="1:4">
      <c r="A139" s="441">
        <v>138</v>
      </c>
      <c r="B139" t="s">
        <v>1453</v>
      </c>
      <c r="C139" t="s">
        <v>1470</v>
      </c>
      <c r="D139" t="s">
        <v>1471</v>
      </c>
    </row>
    <row r="140" spans="1:4">
      <c r="A140" s="441">
        <v>139</v>
      </c>
      <c r="B140" t="s">
        <v>1472</v>
      </c>
      <c r="C140" t="s">
        <v>1474</v>
      </c>
      <c r="D140" t="s">
        <v>1475</v>
      </c>
    </row>
    <row r="141" spans="1:4">
      <c r="A141" s="441">
        <v>140</v>
      </c>
      <c r="B141" t="s">
        <v>1472</v>
      </c>
      <c r="C141" t="s">
        <v>1476</v>
      </c>
      <c r="D141" t="s">
        <v>1477</v>
      </c>
    </row>
    <row r="142" spans="1:4">
      <c r="A142" s="441">
        <v>141</v>
      </c>
      <c r="B142" t="s">
        <v>1472</v>
      </c>
      <c r="C142" t="s">
        <v>1478</v>
      </c>
      <c r="D142" t="s">
        <v>1479</v>
      </c>
    </row>
    <row r="143" spans="1:4">
      <c r="A143" s="441">
        <v>142</v>
      </c>
      <c r="B143" t="s">
        <v>1472</v>
      </c>
      <c r="C143" t="s">
        <v>1472</v>
      </c>
      <c r="D143" t="s">
        <v>1473</v>
      </c>
    </row>
    <row r="144" spans="1:4">
      <c r="A144" s="441">
        <v>143</v>
      </c>
      <c r="B144" t="s">
        <v>1472</v>
      </c>
      <c r="C144" t="s">
        <v>1480</v>
      </c>
      <c r="D144" t="s">
        <v>1481</v>
      </c>
    </row>
    <row r="145" spans="1:4">
      <c r="A145" s="441">
        <v>144</v>
      </c>
      <c r="B145" t="s">
        <v>1472</v>
      </c>
      <c r="C145" t="s">
        <v>1482</v>
      </c>
      <c r="D145" t="s">
        <v>1483</v>
      </c>
    </row>
    <row r="146" spans="1:4">
      <c r="A146" s="441">
        <v>145</v>
      </c>
      <c r="B146" t="s">
        <v>1472</v>
      </c>
      <c r="C146" t="s">
        <v>1484</v>
      </c>
      <c r="D146" t="s">
        <v>1485</v>
      </c>
    </row>
    <row r="147" spans="1:4">
      <c r="A147" s="441">
        <v>146</v>
      </c>
      <c r="B147" t="s">
        <v>1472</v>
      </c>
      <c r="C147" t="s">
        <v>1486</v>
      </c>
      <c r="D147" t="s">
        <v>1487</v>
      </c>
    </row>
    <row r="148" spans="1:4">
      <c r="A148" s="441">
        <v>147</v>
      </c>
      <c r="B148" t="s">
        <v>1472</v>
      </c>
      <c r="C148" t="s">
        <v>1250</v>
      </c>
      <c r="D148" t="s">
        <v>1488</v>
      </c>
    </row>
    <row r="149" spans="1:4">
      <c r="A149" s="441">
        <v>148</v>
      </c>
      <c r="B149" t="s">
        <v>1472</v>
      </c>
      <c r="C149" t="s">
        <v>1489</v>
      </c>
      <c r="D149" t="s">
        <v>1490</v>
      </c>
    </row>
    <row r="150" spans="1:4">
      <c r="A150" s="441">
        <v>149</v>
      </c>
      <c r="B150" t="s">
        <v>1472</v>
      </c>
      <c r="C150" t="s">
        <v>1491</v>
      </c>
      <c r="D150" t="s">
        <v>1492</v>
      </c>
    </row>
    <row r="151" spans="1:4">
      <c r="A151" s="441">
        <v>150</v>
      </c>
      <c r="B151" t="s">
        <v>1472</v>
      </c>
      <c r="C151" t="s">
        <v>1493</v>
      </c>
      <c r="D151" t="s">
        <v>1494</v>
      </c>
    </row>
    <row r="152" spans="1:4">
      <c r="A152" s="441">
        <v>151</v>
      </c>
      <c r="B152" t="s">
        <v>1495</v>
      </c>
      <c r="C152" t="s">
        <v>1497</v>
      </c>
      <c r="D152" t="s">
        <v>1498</v>
      </c>
    </row>
    <row r="153" spans="1:4">
      <c r="A153" s="441">
        <v>152</v>
      </c>
      <c r="B153" t="s">
        <v>1495</v>
      </c>
      <c r="C153" t="s">
        <v>1495</v>
      </c>
      <c r="D153" t="s">
        <v>1496</v>
      </c>
    </row>
    <row r="154" spans="1:4">
      <c r="A154" s="441">
        <v>153</v>
      </c>
      <c r="B154" t="s">
        <v>1495</v>
      </c>
      <c r="C154" t="s">
        <v>1210</v>
      </c>
      <c r="D154" t="s">
        <v>1499</v>
      </c>
    </row>
    <row r="155" spans="1:4">
      <c r="A155" s="441">
        <v>154</v>
      </c>
      <c r="B155" t="s">
        <v>1495</v>
      </c>
      <c r="C155" t="s">
        <v>1500</v>
      </c>
      <c r="D155" t="s">
        <v>1501</v>
      </c>
    </row>
    <row r="156" spans="1:4">
      <c r="A156" s="441">
        <v>155</v>
      </c>
      <c r="B156" t="s">
        <v>1495</v>
      </c>
      <c r="C156" t="s">
        <v>1484</v>
      </c>
      <c r="D156" t="s">
        <v>1502</v>
      </c>
    </row>
    <row r="157" spans="1:4">
      <c r="A157" s="441">
        <v>156</v>
      </c>
      <c r="B157" t="s">
        <v>1495</v>
      </c>
      <c r="C157" t="s">
        <v>1503</v>
      </c>
      <c r="D157" t="s">
        <v>1504</v>
      </c>
    </row>
    <row r="158" spans="1:4">
      <c r="A158" s="441">
        <v>157</v>
      </c>
      <c r="B158" t="s">
        <v>1495</v>
      </c>
      <c r="C158" t="s">
        <v>1505</v>
      </c>
      <c r="D158" t="s">
        <v>1506</v>
      </c>
    </row>
    <row r="159" spans="1:4">
      <c r="A159" s="441">
        <v>158</v>
      </c>
      <c r="B159" t="s">
        <v>1495</v>
      </c>
      <c r="C159" t="s">
        <v>1507</v>
      </c>
      <c r="D159" t="s">
        <v>1508</v>
      </c>
    </row>
    <row r="160" spans="1:4">
      <c r="A160" s="441">
        <v>159</v>
      </c>
      <c r="B160" t="s">
        <v>1495</v>
      </c>
      <c r="C160" t="s">
        <v>1509</v>
      </c>
      <c r="D160" t="s">
        <v>1510</v>
      </c>
    </row>
    <row r="161" spans="1:4">
      <c r="A161" s="441">
        <v>160</v>
      </c>
      <c r="B161" t="s">
        <v>1511</v>
      </c>
      <c r="C161" t="s">
        <v>1513</v>
      </c>
      <c r="D161" t="s">
        <v>1514</v>
      </c>
    </row>
    <row r="162" spans="1:4">
      <c r="A162" s="441">
        <v>161</v>
      </c>
      <c r="B162" t="s">
        <v>1511</v>
      </c>
      <c r="C162" t="s">
        <v>1515</v>
      </c>
      <c r="D162" t="s">
        <v>1516</v>
      </c>
    </row>
    <row r="163" spans="1:4">
      <c r="A163" s="441">
        <v>162</v>
      </c>
      <c r="B163" t="s">
        <v>1511</v>
      </c>
      <c r="C163" t="s">
        <v>1517</v>
      </c>
      <c r="D163" t="s">
        <v>1518</v>
      </c>
    </row>
    <row r="164" spans="1:4">
      <c r="A164" s="441">
        <v>163</v>
      </c>
      <c r="B164" t="s">
        <v>1511</v>
      </c>
      <c r="C164" t="s">
        <v>1519</v>
      </c>
      <c r="D164" t="s">
        <v>1520</v>
      </c>
    </row>
    <row r="165" spans="1:4">
      <c r="A165" s="441">
        <v>164</v>
      </c>
      <c r="B165" t="s">
        <v>1511</v>
      </c>
      <c r="C165" t="s">
        <v>1521</v>
      </c>
      <c r="D165" t="s">
        <v>1522</v>
      </c>
    </row>
    <row r="166" spans="1:4">
      <c r="A166" s="441">
        <v>165</v>
      </c>
      <c r="B166" t="s">
        <v>1511</v>
      </c>
      <c r="C166" t="s">
        <v>1523</v>
      </c>
      <c r="D166" t="s">
        <v>1524</v>
      </c>
    </row>
    <row r="167" spans="1:4">
      <c r="A167" s="441">
        <v>166</v>
      </c>
      <c r="B167" t="s">
        <v>1511</v>
      </c>
      <c r="C167" t="s">
        <v>1525</v>
      </c>
      <c r="D167" t="s">
        <v>1526</v>
      </c>
    </row>
    <row r="168" spans="1:4">
      <c r="A168" s="441">
        <v>167</v>
      </c>
      <c r="B168" t="s">
        <v>1511</v>
      </c>
      <c r="C168" t="s">
        <v>1511</v>
      </c>
      <c r="D168" t="s">
        <v>1512</v>
      </c>
    </row>
    <row r="169" spans="1:4">
      <c r="A169" s="441">
        <v>168</v>
      </c>
      <c r="B169" t="s">
        <v>1511</v>
      </c>
      <c r="C169" t="s">
        <v>1527</v>
      </c>
      <c r="D169" t="s">
        <v>1528</v>
      </c>
    </row>
    <row r="170" spans="1:4">
      <c r="A170" s="441">
        <v>169</v>
      </c>
      <c r="B170" t="s">
        <v>1511</v>
      </c>
      <c r="C170" t="s">
        <v>1529</v>
      </c>
      <c r="D170" t="s">
        <v>1530</v>
      </c>
    </row>
    <row r="171" spans="1:4">
      <c r="A171" s="441">
        <v>170</v>
      </c>
      <c r="B171" t="s">
        <v>1511</v>
      </c>
      <c r="C171" t="s">
        <v>1531</v>
      </c>
      <c r="D171" t="s">
        <v>1532</v>
      </c>
    </row>
    <row r="172" spans="1:4">
      <c r="A172" s="441">
        <v>171</v>
      </c>
      <c r="B172" t="s">
        <v>1511</v>
      </c>
      <c r="C172" t="s">
        <v>1533</v>
      </c>
      <c r="D172" t="s">
        <v>1534</v>
      </c>
    </row>
    <row r="173" spans="1:4">
      <c r="A173" s="441">
        <v>172</v>
      </c>
      <c r="B173" t="s">
        <v>1511</v>
      </c>
      <c r="C173" t="s">
        <v>1535</v>
      </c>
      <c r="D173" t="s">
        <v>1536</v>
      </c>
    </row>
    <row r="174" spans="1:4">
      <c r="A174" s="441">
        <v>173</v>
      </c>
      <c r="B174" t="s">
        <v>1537</v>
      </c>
      <c r="C174" t="s">
        <v>1539</v>
      </c>
      <c r="D174" t="s">
        <v>1540</v>
      </c>
    </row>
    <row r="175" spans="1:4">
      <c r="A175" s="441">
        <v>174</v>
      </c>
      <c r="B175" t="s">
        <v>1537</v>
      </c>
      <c r="C175" t="s">
        <v>1541</v>
      </c>
      <c r="D175" t="s">
        <v>1542</v>
      </c>
    </row>
    <row r="176" spans="1:4">
      <c r="A176" s="441">
        <v>175</v>
      </c>
      <c r="B176" t="s">
        <v>1537</v>
      </c>
      <c r="C176" t="s">
        <v>1543</v>
      </c>
      <c r="D176" t="s">
        <v>1544</v>
      </c>
    </row>
    <row r="177" spans="1:4">
      <c r="A177" s="441">
        <v>176</v>
      </c>
      <c r="B177" t="s">
        <v>1537</v>
      </c>
      <c r="C177" t="s">
        <v>1545</v>
      </c>
      <c r="D177" t="s">
        <v>1546</v>
      </c>
    </row>
    <row r="178" spans="1:4">
      <c r="A178" s="441">
        <v>177</v>
      </c>
      <c r="B178" t="s">
        <v>1537</v>
      </c>
      <c r="C178" t="s">
        <v>1537</v>
      </c>
      <c r="D178" t="s">
        <v>1538</v>
      </c>
    </row>
    <row r="179" spans="1:4">
      <c r="A179" s="441">
        <v>178</v>
      </c>
      <c r="B179" t="s">
        <v>1537</v>
      </c>
      <c r="C179" t="s">
        <v>1547</v>
      </c>
      <c r="D179" t="s">
        <v>1548</v>
      </c>
    </row>
    <row r="180" spans="1:4">
      <c r="A180" s="441">
        <v>179</v>
      </c>
      <c r="B180" t="s">
        <v>1537</v>
      </c>
      <c r="C180" t="s">
        <v>1549</v>
      </c>
      <c r="D180" t="s">
        <v>1550</v>
      </c>
    </row>
    <row r="181" spans="1:4">
      <c r="A181" s="441">
        <v>180</v>
      </c>
      <c r="B181" t="s">
        <v>1537</v>
      </c>
      <c r="C181" t="s">
        <v>1551</v>
      </c>
      <c r="D181" t="s">
        <v>1552</v>
      </c>
    </row>
    <row r="182" spans="1:4">
      <c r="A182" s="441">
        <v>181</v>
      </c>
      <c r="B182" t="s">
        <v>1537</v>
      </c>
      <c r="C182" t="s">
        <v>1553</v>
      </c>
      <c r="D182" t="s">
        <v>1554</v>
      </c>
    </row>
    <row r="183" spans="1:4">
      <c r="A183" s="441">
        <v>182</v>
      </c>
      <c r="B183" t="s">
        <v>1537</v>
      </c>
      <c r="C183" t="s">
        <v>1555</v>
      </c>
      <c r="D183" t="s">
        <v>1556</v>
      </c>
    </row>
    <row r="184" spans="1:4">
      <c r="A184" s="441">
        <v>183</v>
      </c>
      <c r="B184" t="s">
        <v>1537</v>
      </c>
      <c r="C184" t="s">
        <v>1557</v>
      </c>
      <c r="D184" t="s">
        <v>1558</v>
      </c>
    </row>
    <row r="185" spans="1:4">
      <c r="A185" s="441">
        <v>184</v>
      </c>
      <c r="B185" t="s">
        <v>1559</v>
      </c>
      <c r="C185" t="s">
        <v>1561</v>
      </c>
      <c r="D185" t="s">
        <v>1562</v>
      </c>
    </row>
    <row r="186" spans="1:4">
      <c r="A186" s="441">
        <v>185</v>
      </c>
      <c r="B186" t="s">
        <v>1559</v>
      </c>
      <c r="C186" t="s">
        <v>1563</v>
      </c>
      <c r="D186" t="s">
        <v>1564</v>
      </c>
    </row>
    <row r="187" spans="1:4">
      <c r="A187" s="441">
        <v>186</v>
      </c>
      <c r="B187" t="s">
        <v>1559</v>
      </c>
      <c r="C187" t="s">
        <v>1565</v>
      </c>
      <c r="D187" t="s">
        <v>1566</v>
      </c>
    </row>
    <row r="188" spans="1:4">
      <c r="A188" s="441">
        <v>187</v>
      </c>
      <c r="B188" t="s">
        <v>1559</v>
      </c>
      <c r="C188" t="s">
        <v>1559</v>
      </c>
      <c r="D188" t="s">
        <v>1560</v>
      </c>
    </row>
    <row r="189" spans="1:4">
      <c r="A189" s="441">
        <v>188</v>
      </c>
      <c r="B189" t="s">
        <v>1559</v>
      </c>
      <c r="C189" t="s">
        <v>1567</v>
      </c>
      <c r="D189" t="s">
        <v>1568</v>
      </c>
    </row>
    <row r="190" spans="1:4">
      <c r="A190" s="441">
        <v>189</v>
      </c>
      <c r="B190" t="s">
        <v>1559</v>
      </c>
      <c r="C190" t="s">
        <v>1569</v>
      </c>
      <c r="D190" t="s">
        <v>1570</v>
      </c>
    </row>
    <row r="191" spans="1:4">
      <c r="A191" s="441">
        <v>190</v>
      </c>
      <c r="B191" t="s">
        <v>1559</v>
      </c>
      <c r="C191" t="s">
        <v>1571</v>
      </c>
      <c r="D191" t="s">
        <v>1572</v>
      </c>
    </row>
    <row r="192" spans="1:4">
      <c r="A192" s="441">
        <v>191</v>
      </c>
      <c r="B192" t="s">
        <v>1559</v>
      </c>
      <c r="C192" t="s">
        <v>1573</v>
      </c>
      <c r="D192" t="s">
        <v>1574</v>
      </c>
    </row>
    <row r="193" spans="1:4">
      <c r="A193" s="441">
        <v>192</v>
      </c>
      <c r="B193" t="s">
        <v>1575</v>
      </c>
      <c r="C193" t="s">
        <v>1577</v>
      </c>
      <c r="D193" t="s">
        <v>1578</v>
      </c>
    </row>
    <row r="194" spans="1:4">
      <c r="A194" s="441">
        <v>193</v>
      </c>
      <c r="B194" t="s">
        <v>1575</v>
      </c>
      <c r="C194" t="s">
        <v>1579</v>
      </c>
      <c r="D194" t="s">
        <v>1580</v>
      </c>
    </row>
    <row r="195" spans="1:4">
      <c r="A195" s="441">
        <v>194</v>
      </c>
      <c r="B195" t="s">
        <v>1575</v>
      </c>
      <c r="C195" t="s">
        <v>1581</v>
      </c>
      <c r="D195" t="s">
        <v>1582</v>
      </c>
    </row>
    <row r="196" spans="1:4">
      <c r="A196" s="441">
        <v>195</v>
      </c>
      <c r="B196" t="s">
        <v>1575</v>
      </c>
      <c r="C196" t="s">
        <v>1583</v>
      </c>
      <c r="D196" t="s">
        <v>1584</v>
      </c>
    </row>
    <row r="197" spans="1:4">
      <c r="A197" s="441">
        <v>196</v>
      </c>
      <c r="B197" t="s">
        <v>1575</v>
      </c>
      <c r="C197" t="s">
        <v>1585</v>
      </c>
      <c r="D197" t="s">
        <v>1586</v>
      </c>
    </row>
    <row r="198" spans="1:4">
      <c r="A198" s="441">
        <v>197</v>
      </c>
      <c r="B198" t="s">
        <v>1575</v>
      </c>
      <c r="C198" t="s">
        <v>1437</v>
      </c>
      <c r="D198" t="s">
        <v>1587</v>
      </c>
    </row>
    <row r="199" spans="1:4">
      <c r="A199" s="441">
        <v>198</v>
      </c>
      <c r="B199" t="s">
        <v>1575</v>
      </c>
      <c r="C199" t="s">
        <v>1588</v>
      </c>
      <c r="D199" t="s">
        <v>1589</v>
      </c>
    </row>
    <row r="200" spans="1:4">
      <c r="A200" s="441">
        <v>199</v>
      </c>
      <c r="B200" t="s">
        <v>1575</v>
      </c>
      <c r="C200" t="s">
        <v>1403</v>
      </c>
      <c r="D200" t="s">
        <v>1590</v>
      </c>
    </row>
    <row r="201" spans="1:4">
      <c r="A201" s="441">
        <v>200</v>
      </c>
      <c r="B201" t="s">
        <v>1575</v>
      </c>
      <c r="C201" t="s">
        <v>1575</v>
      </c>
      <c r="D201" t="s">
        <v>1576</v>
      </c>
    </row>
    <row r="202" spans="1:4">
      <c r="A202" s="441">
        <v>201</v>
      </c>
      <c r="B202" t="s">
        <v>1575</v>
      </c>
      <c r="C202" t="s">
        <v>1591</v>
      </c>
      <c r="D202" t="s">
        <v>1592</v>
      </c>
    </row>
    <row r="203" spans="1:4">
      <c r="A203" s="441">
        <v>202</v>
      </c>
      <c r="B203" t="s">
        <v>1575</v>
      </c>
      <c r="C203" t="s">
        <v>1593</v>
      </c>
      <c r="D203" t="s">
        <v>1594</v>
      </c>
    </row>
    <row r="204" spans="1:4">
      <c r="A204" s="441">
        <v>203</v>
      </c>
      <c r="B204" t="s">
        <v>1575</v>
      </c>
      <c r="C204" t="s">
        <v>1595</v>
      </c>
      <c r="D204" t="s">
        <v>1596</v>
      </c>
    </row>
    <row r="205" spans="1:4">
      <c r="A205" s="441">
        <v>204</v>
      </c>
      <c r="B205" t="s">
        <v>1575</v>
      </c>
      <c r="C205" t="s">
        <v>1597</v>
      </c>
      <c r="D205" t="s">
        <v>1598</v>
      </c>
    </row>
    <row r="206" spans="1:4">
      <c r="A206" s="441">
        <v>205</v>
      </c>
      <c r="B206" t="s">
        <v>1575</v>
      </c>
      <c r="C206" t="s">
        <v>1599</v>
      </c>
      <c r="D206" t="s">
        <v>1600</v>
      </c>
    </row>
    <row r="207" spans="1:4">
      <c r="A207" s="441">
        <v>206</v>
      </c>
      <c r="B207" t="s">
        <v>1575</v>
      </c>
      <c r="C207" t="s">
        <v>1601</v>
      </c>
      <c r="D207" t="s">
        <v>1602</v>
      </c>
    </row>
    <row r="208" spans="1:4">
      <c r="A208" s="441">
        <v>207</v>
      </c>
      <c r="B208" t="s">
        <v>1575</v>
      </c>
      <c r="C208" t="s">
        <v>1603</v>
      </c>
      <c r="D208" t="s">
        <v>1604</v>
      </c>
    </row>
    <row r="209" spans="1:4">
      <c r="A209" s="441">
        <v>208</v>
      </c>
      <c r="B209" t="s">
        <v>1605</v>
      </c>
      <c r="C209" t="s">
        <v>1607</v>
      </c>
      <c r="D209" t="s">
        <v>1608</v>
      </c>
    </row>
    <row r="210" spans="1:4">
      <c r="A210" s="441">
        <v>209</v>
      </c>
      <c r="B210" t="s">
        <v>1605</v>
      </c>
      <c r="C210" t="s">
        <v>1605</v>
      </c>
      <c r="D210" t="s">
        <v>1606</v>
      </c>
    </row>
    <row r="211" spans="1:4">
      <c r="A211" s="441">
        <v>210</v>
      </c>
      <c r="B211" t="s">
        <v>1605</v>
      </c>
      <c r="C211" t="s">
        <v>1609</v>
      </c>
      <c r="D211" t="s">
        <v>1610</v>
      </c>
    </row>
    <row r="212" spans="1:4">
      <c r="A212" s="441">
        <v>211</v>
      </c>
      <c r="B212" t="s">
        <v>1605</v>
      </c>
      <c r="C212" t="s">
        <v>1611</v>
      </c>
      <c r="D212" t="s">
        <v>1612</v>
      </c>
    </row>
    <row r="213" spans="1:4">
      <c r="A213" s="441">
        <v>212</v>
      </c>
      <c r="B213" t="s">
        <v>1613</v>
      </c>
      <c r="C213" t="s">
        <v>1615</v>
      </c>
      <c r="D213" t="s">
        <v>1616</v>
      </c>
    </row>
    <row r="214" spans="1:4">
      <c r="A214" s="441">
        <v>213</v>
      </c>
      <c r="B214" t="s">
        <v>1613</v>
      </c>
      <c r="C214" t="s">
        <v>1617</v>
      </c>
      <c r="D214" t="s">
        <v>1618</v>
      </c>
    </row>
    <row r="215" spans="1:4">
      <c r="A215" s="441">
        <v>214</v>
      </c>
      <c r="B215" t="s">
        <v>1613</v>
      </c>
      <c r="C215" t="s">
        <v>1619</v>
      </c>
      <c r="D215" t="s">
        <v>1620</v>
      </c>
    </row>
    <row r="216" spans="1:4">
      <c r="A216" s="441">
        <v>215</v>
      </c>
      <c r="B216" t="s">
        <v>1613</v>
      </c>
      <c r="C216" t="s">
        <v>1621</v>
      </c>
      <c r="D216" t="s">
        <v>1622</v>
      </c>
    </row>
    <row r="217" spans="1:4">
      <c r="A217" s="441">
        <v>216</v>
      </c>
      <c r="B217" t="s">
        <v>1613</v>
      </c>
      <c r="C217" t="s">
        <v>1623</v>
      </c>
      <c r="D217" t="s">
        <v>1624</v>
      </c>
    </row>
    <row r="218" spans="1:4">
      <c r="A218" s="441">
        <v>217</v>
      </c>
      <c r="B218" t="s">
        <v>1613</v>
      </c>
      <c r="C218" t="s">
        <v>1613</v>
      </c>
      <c r="D218" t="s">
        <v>1614</v>
      </c>
    </row>
    <row r="219" spans="1:4">
      <c r="A219" s="441">
        <v>218</v>
      </c>
      <c r="B219" t="s">
        <v>1613</v>
      </c>
      <c r="C219" t="s">
        <v>1625</v>
      </c>
      <c r="D219" t="s">
        <v>1626</v>
      </c>
    </row>
    <row r="220" spans="1:4">
      <c r="A220" s="441">
        <v>219</v>
      </c>
      <c r="B220" t="s">
        <v>1613</v>
      </c>
      <c r="C220" t="s">
        <v>1627</v>
      </c>
      <c r="D220" t="s">
        <v>1628</v>
      </c>
    </row>
    <row r="221" spans="1:4">
      <c r="A221" s="441">
        <v>220</v>
      </c>
      <c r="B221" t="s">
        <v>1613</v>
      </c>
      <c r="C221" t="s">
        <v>1629</v>
      </c>
      <c r="D221" t="s">
        <v>1630</v>
      </c>
    </row>
    <row r="222" spans="1:4">
      <c r="A222" s="441">
        <v>221</v>
      </c>
      <c r="B222" t="s">
        <v>1613</v>
      </c>
      <c r="C222" t="s">
        <v>1631</v>
      </c>
      <c r="D222" t="s">
        <v>1632</v>
      </c>
    </row>
    <row r="223" spans="1:4">
      <c r="A223" s="441">
        <v>222</v>
      </c>
      <c r="B223" t="s">
        <v>1633</v>
      </c>
      <c r="C223" t="s">
        <v>1635</v>
      </c>
      <c r="D223" t="s">
        <v>1636</v>
      </c>
    </row>
    <row r="224" spans="1:4">
      <c r="A224" s="441">
        <v>223</v>
      </c>
      <c r="B224" t="s">
        <v>1633</v>
      </c>
      <c r="C224" t="s">
        <v>1637</v>
      </c>
      <c r="D224" t="s">
        <v>1638</v>
      </c>
    </row>
    <row r="225" spans="1:4">
      <c r="A225" s="441">
        <v>224</v>
      </c>
      <c r="B225" t="s">
        <v>1633</v>
      </c>
      <c r="C225" t="s">
        <v>1639</v>
      </c>
      <c r="D225" t="s">
        <v>1640</v>
      </c>
    </row>
    <row r="226" spans="1:4">
      <c r="A226" s="441">
        <v>225</v>
      </c>
      <c r="B226" t="s">
        <v>1633</v>
      </c>
      <c r="C226" t="s">
        <v>1641</v>
      </c>
      <c r="D226" t="s">
        <v>1642</v>
      </c>
    </row>
    <row r="227" spans="1:4">
      <c r="A227" s="441">
        <v>226</v>
      </c>
      <c r="B227" t="s">
        <v>1633</v>
      </c>
      <c r="C227" t="s">
        <v>1643</v>
      </c>
      <c r="D227" t="s">
        <v>1644</v>
      </c>
    </row>
    <row r="228" spans="1:4">
      <c r="A228" s="441">
        <v>227</v>
      </c>
      <c r="B228" t="s">
        <v>1633</v>
      </c>
      <c r="C228" t="s">
        <v>1633</v>
      </c>
      <c r="D228" t="s">
        <v>1634</v>
      </c>
    </row>
    <row r="229" spans="1:4">
      <c r="A229" s="441">
        <v>228</v>
      </c>
      <c r="B229" t="s">
        <v>1633</v>
      </c>
      <c r="C229" t="s">
        <v>1645</v>
      </c>
      <c r="D229" t="s">
        <v>1646</v>
      </c>
    </row>
    <row r="230" spans="1:4">
      <c r="A230" s="441">
        <v>229</v>
      </c>
      <c r="B230" t="s">
        <v>1633</v>
      </c>
      <c r="C230" t="s">
        <v>1647</v>
      </c>
      <c r="D230" t="s">
        <v>1648</v>
      </c>
    </row>
    <row r="231" spans="1:4">
      <c r="A231" s="441">
        <v>230</v>
      </c>
      <c r="B231" t="s">
        <v>1633</v>
      </c>
      <c r="C231" t="s">
        <v>1649</v>
      </c>
      <c r="D231" t="s">
        <v>1650</v>
      </c>
    </row>
    <row r="232" spans="1:4">
      <c r="A232" s="441">
        <v>231</v>
      </c>
      <c r="B232" t="s">
        <v>1651</v>
      </c>
      <c r="C232" t="s">
        <v>1653</v>
      </c>
      <c r="D232" t="s">
        <v>1654</v>
      </c>
    </row>
    <row r="233" spans="1:4">
      <c r="A233" s="441">
        <v>232</v>
      </c>
      <c r="B233" t="s">
        <v>1651</v>
      </c>
      <c r="C233" t="s">
        <v>1655</v>
      </c>
      <c r="D233" t="s">
        <v>1656</v>
      </c>
    </row>
    <row r="234" spans="1:4">
      <c r="A234" s="441">
        <v>233</v>
      </c>
      <c r="B234" t="s">
        <v>1651</v>
      </c>
      <c r="C234" t="s">
        <v>1657</v>
      </c>
      <c r="D234" t="s">
        <v>1658</v>
      </c>
    </row>
    <row r="235" spans="1:4">
      <c r="A235" s="441">
        <v>234</v>
      </c>
      <c r="B235" t="s">
        <v>1651</v>
      </c>
      <c r="C235" t="s">
        <v>1659</v>
      </c>
      <c r="D235" t="s">
        <v>1660</v>
      </c>
    </row>
    <row r="236" spans="1:4">
      <c r="A236" s="441">
        <v>235</v>
      </c>
      <c r="B236" t="s">
        <v>1651</v>
      </c>
      <c r="C236" t="s">
        <v>1661</v>
      </c>
      <c r="D236" t="s">
        <v>1662</v>
      </c>
    </row>
    <row r="237" spans="1:4">
      <c r="A237" s="441">
        <v>236</v>
      </c>
      <c r="B237" t="s">
        <v>1651</v>
      </c>
      <c r="C237" t="s">
        <v>1663</v>
      </c>
      <c r="D237" t="s">
        <v>1664</v>
      </c>
    </row>
    <row r="238" spans="1:4">
      <c r="A238" s="441">
        <v>237</v>
      </c>
      <c r="B238" t="s">
        <v>1651</v>
      </c>
      <c r="C238" t="s">
        <v>1651</v>
      </c>
      <c r="D238" t="s">
        <v>1652</v>
      </c>
    </row>
    <row r="239" spans="1:4">
      <c r="A239" s="441">
        <v>238</v>
      </c>
      <c r="B239" t="s">
        <v>1651</v>
      </c>
      <c r="C239" t="s">
        <v>1665</v>
      </c>
      <c r="D239" t="s">
        <v>1666</v>
      </c>
    </row>
    <row r="240" spans="1:4">
      <c r="A240" s="441">
        <v>239</v>
      </c>
      <c r="B240" t="s">
        <v>1651</v>
      </c>
      <c r="C240" t="s">
        <v>1667</v>
      </c>
      <c r="D240" t="s">
        <v>1668</v>
      </c>
    </row>
    <row r="241" spans="1:4">
      <c r="A241" s="441">
        <v>240</v>
      </c>
      <c r="B241" t="s">
        <v>1651</v>
      </c>
      <c r="C241" t="s">
        <v>1551</v>
      </c>
      <c r="D241" t="s">
        <v>1669</v>
      </c>
    </row>
    <row r="242" spans="1:4">
      <c r="A242" s="441">
        <v>241</v>
      </c>
      <c r="B242" t="s">
        <v>1651</v>
      </c>
      <c r="C242" t="s">
        <v>1670</v>
      </c>
      <c r="D242" t="s">
        <v>1671</v>
      </c>
    </row>
    <row r="243" spans="1:4">
      <c r="A243" s="441">
        <v>242</v>
      </c>
      <c r="B243" t="s">
        <v>1651</v>
      </c>
      <c r="C243" t="s">
        <v>1672</v>
      </c>
      <c r="D243" t="s">
        <v>1673</v>
      </c>
    </row>
    <row r="244" spans="1:4">
      <c r="A244" s="441">
        <v>243</v>
      </c>
      <c r="B244" t="s">
        <v>1651</v>
      </c>
      <c r="C244" t="s">
        <v>1674</v>
      </c>
      <c r="D244" t="s">
        <v>1675</v>
      </c>
    </row>
    <row r="245" spans="1:4">
      <c r="A245" s="441">
        <v>244</v>
      </c>
      <c r="B245" t="s">
        <v>1651</v>
      </c>
      <c r="C245" t="s">
        <v>1676</v>
      </c>
      <c r="D245" t="s">
        <v>1677</v>
      </c>
    </row>
    <row r="246" spans="1:4">
      <c r="A246" s="441">
        <v>245</v>
      </c>
      <c r="B246" t="s">
        <v>1678</v>
      </c>
      <c r="C246" t="s">
        <v>1680</v>
      </c>
      <c r="D246" t="s">
        <v>1681</v>
      </c>
    </row>
    <row r="247" spans="1:4">
      <c r="A247" s="441">
        <v>246</v>
      </c>
      <c r="B247" t="s">
        <v>1678</v>
      </c>
      <c r="C247" t="s">
        <v>1682</v>
      </c>
      <c r="D247" t="s">
        <v>1683</v>
      </c>
    </row>
    <row r="248" spans="1:4">
      <c r="A248" s="441">
        <v>247</v>
      </c>
      <c r="B248" t="s">
        <v>1678</v>
      </c>
      <c r="C248" t="s">
        <v>1678</v>
      </c>
      <c r="D248" t="s">
        <v>1679</v>
      </c>
    </row>
    <row r="249" spans="1:4">
      <c r="A249" s="441">
        <v>248</v>
      </c>
      <c r="B249" t="s">
        <v>1678</v>
      </c>
      <c r="C249" t="s">
        <v>1684</v>
      </c>
      <c r="D249" t="s">
        <v>1685</v>
      </c>
    </row>
    <row r="250" spans="1:4">
      <c r="A250" s="441">
        <v>249</v>
      </c>
      <c r="B250" t="s">
        <v>1678</v>
      </c>
      <c r="C250" t="s">
        <v>1686</v>
      </c>
      <c r="D250" t="s">
        <v>1687</v>
      </c>
    </row>
    <row r="251" spans="1:4">
      <c r="A251" s="441">
        <v>250</v>
      </c>
      <c r="B251" t="s">
        <v>1678</v>
      </c>
      <c r="C251" t="s">
        <v>1688</v>
      </c>
      <c r="D251" t="s">
        <v>1689</v>
      </c>
    </row>
    <row r="252" spans="1:4">
      <c r="A252" s="441">
        <v>251</v>
      </c>
      <c r="B252" t="s">
        <v>1678</v>
      </c>
      <c r="C252" t="s">
        <v>1690</v>
      </c>
      <c r="D252" t="s">
        <v>1691</v>
      </c>
    </row>
    <row r="253" spans="1:4">
      <c r="A253" s="441">
        <v>252</v>
      </c>
      <c r="B253" t="s">
        <v>1678</v>
      </c>
      <c r="C253" t="s">
        <v>1692</v>
      </c>
      <c r="D253" t="s">
        <v>1693</v>
      </c>
    </row>
    <row r="254" spans="1:4">
      <c r="A254" s="441">
        <v>253</v>
      </c>
      <c r="B254" t="s">
        <v>1694</v>
      </c>
      <c r="C254" t="s">
        <v>1696</v>
      </c>
      <c r="D254" t="s">
        <v>1697</v>
      </c>
    </row>
    <row r="255" spans="1:4">
      <c r="A255" s="441">
        <v>254</v>
      </c>
      <c r="B255" t="s">
        <v>1694</v>
      </c>
      <c r="C255" t="s">
        <v>1698</v>
      </c>
      <c r="D255" t="s">
        <v>1699</v>
      </c>
    </row>
    <row r="256" spans="1:4">
      <c r="A256" s="441">
        <v>255</v>
      </c>
      <c r="B256" t="s">
        <v>1694</v>
      </c>
      <c r="C256" t="s">
        <v>1700</v>
      </c>
      <c r="D256" t="s">
        <v>1701</v>
      </c>
    </row>
    <row r="257" spans="1:4">
      <c r="A257" s="441">
        <v>256</v>
      </c>
      <c r="B257" t="s">
        <v>1694</v>
      </c>
      <c r="C257" t="s">
        <v>1702</v>
      </c>
      <c r="D257" t="s">
        <v>1703</v>
      </c>
    </row>
    <row r="258" spans="1:4">
      <c r="A258" s="441">
        <v>257</v>
      </c>
      <c r="B258" t="s">
        <v>1694</v>
      </c>
      <c r="C258" t="s">
        <v>1704</v>
      </c>
      <c r="D258" t="s">
        <v>1705</v>
      </c>
    </row>
    <row r="259" spans="1:4">
      <c r="A259" s="441">
        <v>258</v>
      </c>
      <c r="B259" t="s">
        <v>1694</v>
      </c>
      <c r="C259" t="s">
        <v>1706</v>
      </c>
      <c r="D259" t="s">
        <v>1707</v>
      </c>
    </row>
    <row r="260" spans="1:4">
      <c r="A260" s="441">
        <v>259</v>
      </c>
      <c r="B260" t="s">
        <v>1694</v>
      </c>
      <c r="C260" t="s">
        <v>1694</v>
      </c>
      <c r="D260" t="s">
        <v>1695</v>
      </c>
    </row>
    <row r="261" spans="1:4">
      <c r="A261" s="441">
        <v>260</v>
      </c>
      <c r="B261" t="s">
        <v>1694</v>
      </c>
      <c r="C261" t="s">
        <v>1708</v>
      </c>
      <c r="D261" t="s">
        <v>1709</v>
      </c>
    </row>
    <row r="262" spans="1:4">
      <c r="A262" s="441">
        <v>261</v>
      </c>
      <c r="B262" t="s">
        <v>1694</v>
      </c>
      <c r="C262" t="s">
        <v>1710</v>
      </c>
      <c r="D262" t="s">
        <v>1711</v>
      </c>
    </row>
    <row r="263" spans="1:4">
      <c r="A263" s="441">
        <v>262</v>
      </c>
      <c r="B263" t="s">
        <v>1694</v>
      </c>
      <c r="C263" t="s">
        <v>1712</v>
      </c>
      <c r="D263" t="s">
        <v>1713</v>
      </c>
    </row>
    <row r="264" spans="1:4">
      <c r="A264" s="441">
        <v>263</v>
      </c>
      <c r="B264" t="s">
        <v>1714</v>
      </c>
      <c r="C264" t="s">
        <v>1716</v>
      </c>
      <c r="D264" t="s">
        <v>1717</v>
      </c>
    </row>
    <row r="265" spans="1:4">
      <c r="A265" s="441">
        <v>264</v>
      </c>
      <c r="B265" t="s">
        <v>1714</v>
      </c>
      <c r="C265" t="s">
        <v>1500</v>
      </c>
      <c r="D265" t="s">
        <v>1718</v>
      </c>
    </row>
    <row r="266" spans="1:4">
      <c r="A266" s="441">
        <v>265</v>
      </c>
      <c r="B266" t="s">
        <v>1714</v>
      </c>
      <c r="C266" t="s">
        <v>1719</v>
      </c>
      <c r="D266" t="s">
        <v>1720</v>
      </c>
    </row>
    <row r="267" spans="1:4">
      <c r="A267" s="441">
        <v>266</v>
      </c>
      <c r="B267" t="s">
        <v>1714</v>
      </c>
      <c r="C267" t="s">
        <v>1721</v>
      </c>
      <c r="D267" t="s">
        <v>1722</v>
      </c>
    </row>
    <row r="268" spans="1:4">
      <c r="A268" s="441">
        <v>267</v>
      </c>
      <c r="B268" t="s">
        <v>1714</v>
      </c>
      <c r="C268" t="s">
        <v>1714</v>
      </c>
      <c r="D268" t="s">
        <v>1715</v>
      </c>
    </row>
    <row r="269" spans="1:4">
      <c r="A269" s="441">
        <v>268</v>
      </c>
      <c r="B269" t="s">
        <v>1714</v>
      </c>
      <c r="C269" t="s">
        <v>1723</v>
      </c>
      <c r="D269" t="s">
        <v>1724</v>
      </c>
    </row>
    <row r="270" spans="1:4">
      <c r="A270" s="441">
        <v>269</v>
      </c>
      <c r="B270" t="s">
        <v>1714</v>
      </c>
      <c r="C270" t="s">
        <v>1725</v>
      </c>
      <c r="D270" t="s">
        <v>1726</v>
      </c>
    </row>
    <row r="271" spans="1:4">
      <c r="A271" s="441">
        <v>270</v>
      </c>
      <c r="B271" t="s">
        <v>1714</v>
      </c>
      <c r="C271" t="s">
        <v>1727</v>
      </c>
      <c r="D271" t="s">
        <v>1728</v>
      </c>
    </row>
    <row r="272" spans="1:4">
      <c r="A272" s="441">
        <v>271</v>
      </c>
      <c r="B272" t="s">
        <v>1729</v>
      </c>
      <c r="C272" t="s">
        <v>1731</v>
      </c>
      <c r="D272" t="s">
        <v>1732</v>
      </c>
    </row>
    <row r="273" spans="1:4">
      <c r="A273" s="441">
        <v>272</v>
      </c>
      <c r="B273" t="s">
        <v>1729</v>
      </c>
      <c r="C273" t="s">
        <v>1733</v>
      </c>
      <c r="D273" t="s">
        <v>1734</v>
      </c>
    </row>
    <row r="274" spans="1:4">
      <c r="A274" s="441">
        <v>273</v>
      </c>
      <c r="B274" t="s">
        <v>1729</v>
      </c>
      <c r="C274" t="s">
        <v>1735</v>
      </c>
      <c r="D274" t="s">
        <v>1736</v>
      </c>
    </row>
    <row r="275" spans="1:4">
      <c r="A275" s="441">
        <v>274</v>
      </c>
      <c r="B275" t="s">
        <v>1729</v>
      </c>
      <c r="C275" t="s">
        <v>1737</v>
      </c>
      <c r="D275" t="s">
        <v>1738</v>
      </c>
    </row>
    <row r="276" spans="1:4">
      <c r="A276" s="441">
        <v>275</v>
      </c>
      <c r="B276" t="s">
        <v>1729</v>
      </c>
      <c r="C276" t="s">
        <v>1739</v>
      </c>
      <c r="D276" t="s">
        <v>1740</v>
      </c>
    </row>
    <row r="277" spans="1:4">
      <c r="A277" s="441">
        <v>276</v>
      </c>
      <c r="B277" t="s">
        <v>1729</v>
      </c>
      <c r="C277" t="s">
        <v>1741</v>
      </c>
      <c r="D277" t="s">
        <v>1742</v>
      </c>
    </row>
    <row r="278" spans="1:4">
      <c r="A278" s="441">
        <v>277</v>
      </c>
      <c r="B278" t="s">
        <v>1729</v>
      </c>
      <c r="C278" t="s">
        <v>1729</v>
      </c>
      <c r="D278" t="s">
        <v>1730</v>
      </c>
    </row>
    <row r="279" spans="1:4">
      <c r="A279" s="441">
        <v>278</v>
      </c>
      <c r="B279" t="s">
        <v>1729</v>
      </c>
      <c r="C279" t="s">
        <v>1569</v>
      </c>
      <c r="D279" t="s">
        <v>1743</v>
      </c>
    </row>
    <row r="280" spans="1:4">
      <c r="A280" s="441">
        <v>279</v>
      </c>
      <c r="B280" t="s">
        <v>1729</v>
      </c>
      <c r="C280" t="s">
        <v>1744</v>
      </c>
      <c r="D280" t="s">
        <v>1745</v>
      </c>
    </row>
    <row r="281" spans="1:4">
      <c r="A281" s="441">
        <v>280</v>
      </c>
      <c r="B281" t="s">
        <v>1729</v>
      </c>
      <c r="C281" t="s">
        <v>1746</v>
      </c>
      <c r="D281" t="s">
        <v>1747</v>
      </c>
    </row>
    <row r="282" spans="1:4">
      <c r="A282" s="441">
        <v>281</v>
      </c>
      <c r="B282" t="s">
        <v>1729</v>
      </c>
      <c r="C282" t="s">
        <v>1748</v>
      </c>
      <c r="D282" t="s">
        <v>1749</v>
      </c>
    </row>
    <row r="283" spans="1:4">
      <c r="A283" s="441">
        <v>282</v>
      </c>
      <c r="B283" t="s">
        <v>1729</v>
      </c>
      <c r="C283" t="s">
        <v>1750</v>
      </c>
      <c r="D283" t="s">
        <v>1751</v>
      </c>
    </row>
    <row r="284" spans="1:4">
      <c r="A284" s="441">
        <v>283</v>
      </c>
      <c r="B284" t="s">
        <v>1729</v>
      </c>
      <c r="C284" t="s">
        <v>1752</v>
      </c>
      <c r="D284" t="s">
        <v>1753</v>
      </c>
    </row>
    <row r="285" spans="1:4">
      <c r="A285" s="441">
        <v>284</v>
      </c>
      <c r="B285" t="s">
        <v>1729</v>
      </c>
      <c r="C285" t="s">
        <v>1754</v>
      </c>
      <c r="D285" t="s">
        <v>1755</v>
      </c>
    </row>
    <row r="286" spans="1:4">
      <c r="A286" s="441">
        <v>285</v>
      </c>
      <c r="B286" t="s">
        <v>1729</v>
      </c>
      <c r="C286" t="s">
        <v>1756</v>
      </c>
      <c r="D286" t="s">
        <v>1757</v>
      </c>
    </row>
    <row r="287" spans="1:4">
      <c r="A287" s="441">
        <v>286</v>
      </c>
      <c r="B287" t="s">
        <v>1729</v>
      </c>
      <c r="C287" t="s">
        <v>1758</v>
      </c>
      <c r="D287" t="s">
        <v>1759</v>
      </c>
    </row>
    <row r="288" spans="1:4">
      <c r="A288" s="441">
        <v>287</v>
      </c>
      <c r="B288" t="s">
        <v>1729</v>
      </c>
      <c r="C288" t="s">
        <v>1760</v>
      </c>
      <c r="D288" t="s">
        <v>1761</v>
      </c>
    </row>
    <row r="289" spans="1:4">
      <c r="A289" s="441">
        <v>288</v>
      </c>
      <c r="B289" t="s">
        <v>1729</v>
      </c>
      <c r="C289" t="s">
        <v>1762</v>
      </c>
      <c r="D289" t="s">
        <v>1763</v>
      </c>
    </row>
    <row r="290" spans="1:4">
      <c r="A290" s="441">
        <v>289</v>
      </c>
      <c r="B290" t="s">
        <v>1729</v>
      </c>
      <c r="C290" t="s">
        <v>1764</v>
      </c>
      <c r="D290" t="s">
        <v>1765</v>
      </c>
    </row>
    <row r="291" spans="1:4">
      <c r="A291" s="441">
        <v>290</v>
      </c>
      <c r="B291" t="s">
        <v>1766</v>
      </c>
      <c r="C291" t="s">
        <v>1202</v>
      </c>
      <c r="D291" t="s">
        <v>1768</v>
      </c>
    </row>
    <row r="292" spans="1:4">
      <c r="A292" s="441">
        <v>291</v>
      </c>
      <c r="B292" t="s">
        <v>1766</v>
      </c>
      <c r="C292" t="s">
        <v>1635</v>
      </c>
      <c r="D292" t="s">
        <v>1769</v>
      </c>
    </row>
    <row r="293" spans="1:4">
      <c r="A293" s="441">
        <v>292</v>
      </c>
      <c r="B293" t="s">
        <v>1766</v>
      </c>
      <c r="C293" t="s">
        <v>1770</v>
      </c>
      <c r="D293" t="s">
        <v>1771</v>
      </c>
    </row>
    <row r="294" spans="1:4">
      <c r="A294" s="441">
        <v>293</v>
      </c>
      <c r="B294" t="s">
        <v>1766</v>
      </c>
      <c r="C294" t="s">
        <v>1772</v>
      </c>
      <c r="D294" t="s">
        <v>1773</v>
      </c>
    </row>
    <row r="295" spans="1:4">
      <c r="A295" s="441">
        <v>294</v>
      </c>
      <c r="B295" t="s">
        <v>1766</v>
      </c>
      <c r="C295" t="s">
        <v>1774</v>
      </c>
      <c r="D295" t="s">
        <v>1775</v>
      </c>
    </row>
    <row r="296" spans="1:4">
      <c r="A296" s="441">
        <v>295</v>
      </c>
      <c r="B296" t="s">
        <v>1766</v>
      </c>
      <c r="C296" t="s">
        <v>1766</v>
      </c>
      <c r="D296" t="s">
        <v>1767</v>
      </c>
    </row>
    <row r="297" spans="1:4">
      <c r="A297" s="441">
        <v>296</v>
      </c>
      <c r="B297" t="s">
        <v>1766</v>
      </c>
      <c r="C297" t="s">
        <v>1776</v>
      </c>
      <c r="D297" t="s">
        <v>1777</v>
      </c>
    </row>
    <row r="298" spans="1:4">
      <c r="A298" s="441">
        <v>297</v>
      </c>
      <c r="B298" t="s">
        <v>1766</v>
      </c>
      <c r="C298" t="s">
        <v>1778</v>
      </c>
      <c r="D298" t="s">
        <v>1779</v>
      </c>
    </row>
    <row r="299" spans="1:4">
      <c r="A299" s="441">
        <v>298</v>
      </c>
      <c r="B299" t="s">
        <v>1780</v>
      </c>
      <c r="C299" t="s">
        <v>1635</v>
      </c>
      <c r="D299" t="s">
        <v>1782</v>
      </c>
    </row>
    <row r="300" spans="1:4">
      <c r="A300" s="441">
        <v>299</v>
      </c>
      <c r="B300" t="s">
        <v>1780</v>
      </c>
      <c r="C300" t="s">
        <v>1783</v>
      </c>
      <c r="D300" t="s">
        <v>1784</v>
      </c>
    </row>
    <row r="301" spans="1:4">
      <c r="A301" s="441">
        <v>300</v>
      </c>
      <c r="B301" t="s">
        <v>1780</v>
      </c>
      <c r="C301" t="s">
        <v>1785</v>
      </c>
      <c r="D301" t="s">
        <v>1786</v>
      </c>
    </row>
    <row r="302" spans="1:4">
      <c r="A302" s="441">
        <v>301</v>
      </c>
      <c r="B302" t="s">
        <v>1780</v>
      </c>
      <c r="C302" t="s">
        <v>1787</v>
      </c>
      <c r="D302" t="s">
        <v>1788</v>
      </c>
    </row>
    <row r="303" spans="1:4">
      <c r="A303" s="441">
        <v>302</v>
      </c>
      <c r="B303" t="s">
        <v>1780</v>
      </c>
      <c r="C303" t="s">
        <v>1789</v>
      </c>
      <c r="D303" t="s">
        <v>1790</v>
      </c>
    </row>
    <row r="304" spans="1:4">
      <c r="A304" s="441">
        <v>303</v>
      </c>
      <c r="B304" t="s">
        <v>1780</v>
      </c>
      <c r="C304" t="s">
        <v>1791</v>
      </c>
      <c r="D304" t="s">
        <v>1792</v>
      </c>
    </row>
    <row r="305" spans="1:4">
      <c r="A305" s="441">
        <v>304</v>
      </c>
      <c r="B305" t="s">
        <v>1780</v>
      </c>
      <c r="C305" t="s">
        <v>1314</v>
      </c>
      <c r="D305" t="s">
        <v>1793</v>
      </c>
    </row>
    <row r="306" spans="1:4">
      <c r="A306" s="441">
        <v>305</v>
      </c>
      <c r="B306" t="s">
        <v>1780</v>
      </c>
      <c r="C306" t="s">
        <v>1794</v>
      </c>
      <c r="D306" t="s">
        <v>1795</v>
      </c>
    </row>
    <row r="307" spans="1:4">
      <c r="A307" s="441">
        <v>306</v>
      </c>
      <c r="B307" t="s">
        <v>1780</v>
      </c>
      <c r="C307" t="s">
        <v>1796</v>
      </c>
      <c r="D307" t="s">
        <v>1797</v>
      </c>
    </row>
    <row r="308" spans="1:4">
      <c r="A308" s="441">
        <v>307</v>
      </c>
      <c r="B308" t="s">
        <v>1780</v>
      </c>
      <c r="C308" t="s">
        <v>1798</v>
      </c>
      <c r="D308" t="s">
        <v>1799</v>
      </c>
    </row>
    <row r="309" spans="1:4">
      <c r="A309" s="441">
        <v>308</v>
      </c>
      <c r="B309" t="s">
        <v>1780</v>
      </c>
      <c r="C309" t="s">
        <v>1800</v>
      </c>
      <c r="D309" t="s">
        <v>1801</v>
      </c>
    </row>
    <row r="310" spans="1:4">
      <c r="A310" s="441">
        <v>309</v>
      </c>
      <c r="B310" t="s">
        <v>1780</v>
      </c>
      <c r="C310" t="s">
        <v>1780</v>
      </c>
      <c r="D310" t="s">
        <v>1781</v>
      </c>
    </row>
    <row r="311" spans="1:4">
      <c r="A311" s="441">
        <v>310</v>
      </c>
      <c r="B311" t="s">
        <v>1780</v>
      </c>
      <c r="C311" t="s">
        <v>1802</v>
      </c>
      <c r="D311" t="s">
        <v>1803</v>
      </c>
    </row>
    <row r="312" spans="1:4">
      <c r="A312" s="441">
        <v>311</v>
      </c>
      <c r="B312" t="s">
        <v>1804</v>
      </c>
      <c r="C312" t="s">
        <v>1806</v>
      </c>
      <c r="D312" t="s">
        <v>1807</v>
      </c>
    </row>
    <row r="313" spans="1:4">
      <c r="A313" s="441">
        <v>312</v>
      </c>
      <c r="B313" t="s">
        <v>1804</v>
      </c>
      <c r="C313" t="s">
        <v>1459</v>
      </c>
      <c r="D313" t="s">
        <v>1808</v>
      </c>
    </row>
    <row r="314" spans="1:4">
      <c r="A314" s="441">
        <v>313</v>
      </c>
      <c r="B314" t="s">
        <v>1804</v>
      </c>
      <c r="C314" t="s">
        <v>1809</v>
      </c>
      <c r="D314" t="s">
        <v>1810</v>
      </c>
    </row>
    <row r="315" spans="1:4">
      <c r="A315" s="441">
        <v>314</v>
      </c>
      <c r="B315" t="s">
        <v>1804</v>
      </c>
      <c r="C315" t="s">
        <v>1482</v>
      </c>
      <c r="D315" t="s">
        <v>1811</v>
      </c>
    </row>
    <row r="316" spans="1:4">
      <c r="A316" s="441">
        <v>315</v>
      </c>
      <c r="B316" t="s">
        <v>1804</v>
      </c>
      <c r="C316" t="s">
        <v>1465</v>
      </c>
      <c r="D316" t="s">
        <v>1812</v>
      </c>
    </row>
    <row r="317" spans="1:4">
      <c r="A317" s="441">
        <v>316</v>
      </c>
      <c r="B317" t="s">
        <v>1804</v>
      </c>
      <c r="C317" t="s">
        <v>1813</v>
      </c>
      <c r="D317" t="s">
        <v>1814</v>
      </c>
    </row>
    <row r="318" spans="1:4">
      <c r="A318" s="441">
        <v>317</v>
      </c>
      <c r="B318" t="s">
        <v>1804</v>
      </c>
      <c r="C318" t="s">
        <v>1815</v>
      </c>
      <c r="D318" t="s">
        <v>1816</v>
      </c>
    </row>
    <row r="319" spans="1:4">
      <c r="A319" s="441">
        <v>318</v>
      </c>
      <c r="B319" t="s">
        <v>1804</v>
      </c>
      <c r="C319" t="s">
        <v>1817</v>
      </c>
      <c r="D319" t="s">
        <v>1818</v>
      </c>
    </row>
    <row r="320" spans="1:4">
      <c r="A320" s="441">
        <v>319</v>
      </c>
      <c r="B320" t="s">
        <v>1804</v>
      </c>
      <c r="C320" t="s">
        <v>1804</v>
      </c>
      <c r="D320" t="s">
        <v>1805</v>
      </c>
    </row>
    <row r="321" spans="1:4">
      <c r="A321" s="441">
        <v>320</v>
      </c>
      <c r="B321" t="s">
        <v>1804</v>
      </c>
      <c r="C321" t="s">
        <v>1688</v>
      </c>
      <c r="D321" t="s">
        <v>1819</v>
      </c>
    </row>
    <row r="322" spans="1:4">
      <c r="A322" s="441">
        <v>321</v>
      </c>
      <c r="B322" t="s">
        <v>1804</v>
      </c>
      <c r="C322" t="s">
        <v>1820</v>
      </c>
      <c r="D322" t="s">
        <v>1821</v>
      </c>
    </row>
    <row r="323" spans="1:4">
      <c r="A323" s="441">
        <v>322</v>
      </c>
      <c r="B323" t="s">
        <v>1804</v>
      </c>
      <c r="C323" t="s">
        <v>1595</v>
      </c>
      <c r="D323" t="s">
        <v>1822</v>
      </c>
    </row>
    <row r="324" spans="1:4">
      <c r="A324" s="441">
        <v>323</v>
      </c>
      <c r="B324" t="s">
        <v>1823</v>
      </c>
      <c r="C324" t="s">
        <v>1825</v>
      </c>
      <c r="D324" t="s">
        <v>1826</v>
      </c>
    </row>
    <row r="325" spans="1:4">
      <c r="A325" s="441">
        <v>324</v>
      </c>
      <c r="B325" t="s">
        <v>1823</v>
      </c>
      <c r="C325" t="s">
        <v>1401</v>
      </c>
      <c r="D325" t="s">
        <v>1827</v>
      </c>
    </row>
    <row r="326" spans="1:4">
      <c r="A326" s="441">
        <v>325</v>
      </c>
      <c r="B326" t="s">
        <v>1823</v>
      </c>
      <c r="C326" t="s">
        <v>1828</v>
      </c>
      <c r="D326" t="s">
        <v>1829</v>
      </c>
    </row>
    <row r="327" spans="1:4">
      <c r="A327" s="441">
        <v>326</v>
      </c>
      <c r="B327" t="s">
        <v>1823</v>
      </c>
      <c r="C327" t="s">
        <v>1830</v>
      </c>
      <c r="D327" t="s">
        <v>1831</v>
      </c>
    </row>
    <row r="328" spans="1:4">
      <c r="A328" s="441">
        <v>327</v>
      </c>
      <c r="B328" t="s">
        <v>1823</v>
      </c>
      <c r="C328" t="s">
        <v>1832</v>
      </c>
      <c r="D328" t="s">
        <v>1833</v>
      </c>
    </row>
    <row r="329" spans="1:4">
      <c r="A329" s="441">
        <v>328</v>
      </c>
      <c r="B329" t="s">
        <v>1823</v>
      </c>
      <c r="C329" t="s">
        <v>1823</v>
      </c>
      <c r="D329" t="s">
        <v>1824</v>
      </c>
    </row>
    <row r="330" spans="1:4">
      <c r="A330" s="441">
        <v>329</v>
      </c>
      <c r="B330" t="s">
        <v>1823</v>
      </c>
      <c r="C330" t="s">
        <v>1834</v>
      </c>
      <c r="D330" t="s">
        <v>1835</v>
      </c>
    </row>
    <row r="331" spans="1:4">
      <c r="A331" s="441">
        <v>330</v>
      </c>
      <c r="B331" t="s">
        <v>1823</v>
      </c>
      <c r="C331" t="s">
        <v>1836</v>
      </c>
      <c r="D331" t="s">
        <v>1837</v>
      </c>
    </row>
    <row r="332" spans="1:4">
      <c r="A332" s="441">
        <v>331</v>
      </c>
      <c r="B332" t="s">
        <v>1823</v>
      </c>
      <c r="C332" t="s">
        <v>1838</v>
      </c>
      <c r="D332" t="s">
        <v>1839</v>
      </c>
    </row>
    <row r="333" spans="1:4">
      <c r="A333" s="441">
        <v>332</v>
      </c>
      <c r="B333" t="s">
        <v>1823</v>
      </c>
      <c r="C333" t="s">
        <v>1840</v>
      </c>
      <c r="D333" t="s">
        <v>1841</v>
      </c>
    </row>
    <row r="334" spans="1:4">
      <c r="A334" s="441">
        <v>333</v>
      </c>
      <c r="B334" t="s">
        <v>1842</v>
      </c>
      <c r="C334" t="s">
        <v>1844</v>
      </c>
      <c r="D334" t="s">
        <v>1845</v>
      </c>
    </row>
    <row r="335" spans="1:4">
      <c r="A335" s="441">
        <v>334</v>
      </c>
      <c r="B335" t="s">
        <v>1842</v>
      </c>
      <c r="C335" t="s">
        <v>1846</v>
      </c>
      <c r="D335" t="s">
        <v>1847</v>
      </c>
    </row>
    <row r="336" spans="1:4">
      <c r="A336" s="441">
        <v>335</v>
      </c>
      <c r="B336" t="s">
        <v>1842</v>
      </c>
      <c r="C336" t="s">
        <v>1848</v>
      </c>
      <c r="D336" t="s">
        <v>1849</v>
      </c>
    </row>
    <row r="337" spans="1:4">
      <c r="A337" s="441">
        <v>336</v>
      </c>
      <c r="B337" t="s">
        <v>1842</v>
      </c>
      <c r="C337" t="s">
        <v>1850</v>
      </c>
      <c r="D337" t="s">
        <v>1851</v>
      </c>
    </row>
    <row r="338" spans="1:4">
      <c r="A338" s="441">
        <v>337</v>
      </c>
      <c r="B338" t="s">
        <v>1842</v>
      </c>
      <c r="C338" t="s">
        <v>1569</v>
      </c>
      <c r="D338" t="s">
        <v>1852</v>
      </c>
    </row>
    <row r="339" spans="1:4">
      <c r="A339" s="441">
        <v>338</v>
      </c>
      <c r="B339" t="s">
        <v>1842</v>
      </c>
      <c r="C339" t="s">
        <v>1853</v>
      </c>
      <c r="D339" t="s">
        <v>1854</v>
      </c>
    </row>
    <row r="340" spans="1:4">
      <c r="A340" s="441">
        <v>339</v>
      </c>
      <c r="B340" t="s">
        <v>1842</v>
      </c>
      <c r="C340" t="s">
        <v>1855</v>
      </c>
      <c r="D340" t="s">
        <v>1856</v>
      </c>
    </row>
    <row r="341" spans="1:4">
      <c r="A341" s="441">
        <v>340</v>
      </c>
      <c r="B341" t="s">
        <v>1842</v>
      </c>
      <c r="C341" t="s">
        <v>1842</v>
      </c>
      <c r="D341" t="s">
        <v>1843</v>
      </c>
    </row>
    <row r="342" spans="1:4">
      <c r="A342" s="441">
        <v>341</v>
      </c>
      <c r="B342" t="s">
        <v>1842</v>
      </c>
      <c r="C342" t="s">
        <v>1857</v>
      </c>
      <c r="D342" t="s">
        <v>1858</v>
      </c>
    </row>
    <row r="343" spans="1:4">
      <c r="A343" s="441">
        <v>342</v>
      </c>
      <c r="B343" t="s">
        <v>1842</v>
      </c>
      <c r="C343" t="s">
        <v>1859</v>
      </c>
      <c r="D343" t="s">
        <v>1860</v>
      </c>
    </row>
    <row r="344" spans="1:4">
      <c r="A344" s="441">
        <v>343</v>
      </c>
      <c r="B344" t="s">
        <v>1842</v>
      </c>
      <c r="C344" t="s">
        <v>1861</v>
      </c>
      <c r="D344" t="s">
        <v>1862</v>
      </c>
    </row>
    <row r="345" spans="1:4">
      <c r="A345" s="441">
        <v>344</v>
      </c>
      <c r="B345" t="s">
        <v>1863</v>
      </c>
      <c r="C345" t="s">
        <v>1865</v>
      </c>
      <c r="D345" t="s">
        <v>1866</v>
      </c>
    </row>
    <row r="346" spans="1:4">
      <c r="A346" s="441">
        <v>345</v>
      </c>
      <c r="B346" t="s">
        <v>1863</v>
      </c>
      <c r="C346" t="s">
        <v>1867</v>
      </c>
      <c r="D346" t="s">
        <v>1868</v>
      </c>
    </row>
    <row r="347" spans="1:4">
      <c r="A347" s="441">
        <v>346</v>
      </c>
      <c r="B347" t="s">
        <v>1863</v>
      </c>
      <c r="C347" t="s">
        <v>1500</v>
      </c>
      <c r="D347" t="s">
        <v>1869</v>
      </c>
    </row>
    <row r="348" spans="1:4">
      <c r="A348" s="441">
        <v>347</v>
      </c>
      <c r="B348" t="s">
        <v>1863</v>
      </c>
      <c r="C348" t="s">
        <v>1549</v>
      </c>
      <c r="D348" t="s">
        <v>1870</v>
      </c>
    </row>
    <row r="349" spans="1:4">
      <c r="A349" s="441">
        <v>348</v>
      </c>
      <c r="B349" t="s">
        <v>1863</v>
      </c>
      <c r="C349" t="s">
        <v>1871</v>
      </c>
      <c r="D349" t="s">
        <v>1872</v>
      </c>
    </row>
    <row r="350" spans="1:4">
      <c r="A350" s="441">
        <v>349</v>
      </c>
      <c r="B350" t="s">
        <v>1863</v>
      </c>
      <c r="C350" t="s">
        <v>1873</v>
      </c>
      <c r="D350" t="s">
        <v>1874</v>
      </c>
    </row>
    <row r="351" spans="1:4">
      <c r="A351" s="441">
        <v>350</v>
      </c>
      <c r="B351" t="s">
        <v>1863</v>
      </c>
      <c r="C351" t="s">
        <v>1551</v>
      </c>
      <c r="D351" t="s">
        <v>1875</v>
      </c>
    </row>
    <row r="352" spans="1:4">
      <c r="A352" s="441">
        <v>351</v>
      </c>
      <c r="B352" t="s">
        <v>1863</v>
      </c>
      <c r="C352" t="s">
        <v>1876</v>
      </c>
      <c r="D352" t="s">
        <v>1877</v>
      </c>
    </row>
    <row r="353" spans="1:4">
      <c r="A353" s="441">
        <v>352</v>
      </c>
      <c r="B353" t="s">
        <v>1863</v>
      </c>
      <c r="C353" t="s">
        <v>1878</v>
      </c>
      <c r="D353" t="s">
        <v>1879</v>
      </c>
    </row>
    <row r="354" spans="1:4">
      <c r="A354" s="441">
        <v>353</v>
      </c>
      <c r="B354" t="s">
        <v>1863</v>
      </c>
      <c r="C354" t="s">
        <v>1863</v>
      </c>
      <c r="D354" t="s">
        <v>1864</v>
      </c>
    </row>
    <row r="355" spans="1:4">
      <c r="A355" s="441">
        <v>354</v>
      </c>
      <c r="B355" t="s">
        <v>1863</v>
      </c>
      <c r="C355" t="s">
        <v>1880</v>
      </c>
      <c r="D355" t="s">
        <v>1881</v>
      </c>
    </row>
    <row r="356" spans="1:4">
      <c r="A356" s="441">
        <v>355</v>
      </c>
      <c r="B356" t="s">
        <v>1882</v>
      </c>
      <c r="C356" t="s">
        <v>1884</v>
      </c>
      <c r="D356" t="s">
        <v>1885</v>
      </c>
    </row>
    <row r="357" spans="1:4">
      <c r="A357" s="441">
        <v>356</v>
      </c>
      <c r="B357" t="s">
        <v>1882</v>
      </c>
      <c r="C357" t="s">
        <v>1886</v>
      </c>
      <c r="D357" t="s">
        <v>1887</v>
      </c>
    </row>
    <row r="358" spans="1:4">
      <c r="A358" s="441">
        <v>357</v>
      </c>
      <c r="B358" t="s">
        <v>1882</v>
      </c>
      <c r="C358" t="s">
        <v>1888</v>
      </c>
      <c r="D358" t="s">
        <v>1889</v>
      </c>
    </row>
    <row r="359" spans="1:4">
      <c r="A359" s="441">
        <v>358</v>
      </c>
      <c r="B359" t="s">
        <v>1882</v>
      </c>
      <c r="C359" t="s">
        <v>1655</v>
      </c>
      <c r="D359" t="s">
        <v>1890</v>
      </c>
    </row>
    <row r="360" spans="1:4">
      <c r="A360" s="441">
        <v>359</v>
      </c>
      <c r="B360" t="s">
        <v>1882</v>
      </c>
      <c r="C360" t="s">
        <v>1486</v>
      </c>
      <c r="D360" t="s">
        <v>1891</v>
      </c>
    </row>
    <row r="361" spans="1:4">
      <c r="A361" s="441">
        <v>360</v>
      </c>
      <c r="B361" t="s">
        <v>1882</v>
      </c>
      <c r="C361" t="s">
        <v>1882</v>
      </c>
      <c r="D361" t="s">
        <v>1883</v>
      </c>
    </row>
    <row r="362" spans="1:4">
      <c r="A362" s="441">
        <v>361</v>
      </c>
      <c r="B362" t="s">
        <v>1882</v>
      </c>
      <c r="C362" t="s">
        <v>1892</v>
      </c>
      <c r="D362" t="s">
        <v>1893</v>
      </c>
    </row>
    <row r="363" spans="1:4">
      <c r="A363" s="441">
        <v>362</v>
      </c>
      <c r="B363" t="s">
        <v>1894</v>
      </c>
      <c r="C363" t="s">
        <v>1844</v>
      </c>
      <c r="D363" t="s">
        <v>1896</v>
      </c>
    </row>
    <row r="364" spans="1:4">
      <c r="A364" s="441">
        <v>363</v>
      </c>
      <c r="B364" t="s">
        <v>1894</v>
      </c>
      <c r="C364" t="s">
        <v>1897</v>
      </c>
      <c r="D364" t="s">
        <v>1898</v>
      </c>
    </row>
    <row r="365" spans="1:4">
      <c r="A365" s="441">
        <v>364</v>
      </c>
      <c r="B365" t="s">
        <v>1894</v>
      </c>
      <c r="C365" t="s">
        <v>1641</v>
      </c>
      <c r="D365" t="s">
        <v>1899</v>
      </c>
    </row>
    <row r="366" spans="1:4">
      <c r="A366" s="441">
        <v>365</v>
      </c>
      <c r="B366" t="s">
        <v>1894</v>
      </c>
      <c r="C366" t="s">
        <v>1900</v>
      </c>
      <c r="D366" t="s">
        <v>1901</v>
      </c>
    </row>
    <row r="367" spans="1:4">
      <c r="A367" s="441">
        <v>366</v>
      </c>
      <c r="B367" t="s">
        <v>1894</v>
      </c>
      <c r="C367" t="s">
        <v>1902</v>
      </c>
      <c r="D367" t="s">
        <v>1903</v>
      </c>
    </row>
    <row r="368" spans="1:4">
      <c r="A368" s="441">
        <v>367</v>
      </c>
      <c r="B368" t="s">
        <v>1894</v>
      </c>
      <c r="C368" t="s">
        <v>1272</v>
      </c>
      <c r="D368" t="s">
        <v>1904</v>
      </c>
    </row>
    <row r="369" spans="1:4">
      <c r="A369" s="441">
        <v>368</v>
      </c>
      <c r="B369" t="s">
        <v>1894</v>
      </c>
      <c r="C369" t="s">
        <v>1905</v>
      </c>
      <c r="D369" t="s">
        <v>1906</v>
      </c>
    </row>
    <row r="370" spans="1:4">
      <c r="A370" s="441">
        <v>369</v>
      </c>
      <c r="B370" t="s">
        <v>1894</v>
      </c>
      <c r="C370" t="s">
        <v>1907</v>
      </c>
      <c r="D370" t="s">
        <v>1908</v>
      </c>
    </row>
    <row r="371" spans="1:4">
      <c r="A371" s="441">
        <v>370</v>
      </c>
      <c r="B371" t="s">
        <v>1894</v>
      </c>
      <c r="C371" t="s">
        <v>1894</v>
      </c>
      <c r="D371" t="s">
        <v>1895</v>
      </c>
    </row>
    <row r="372" spans="1:4">
      <c r="A372" s="441">
        <v>371</v>
      </c>
      <c r="B372" t="s">
        <v>1894</v>
      </c>
      <c r="C372" t="s">
        <v>1909</v>
      </c>
      <c r="D372" t="s">
        <v>1910</v>
      </c>
    </row>
    <row r="373" spans="1:4">
      <c r="A373" s="441">
        <v>372</v>
      </c>
      <c r="B373" t="s">
        <v>1894</v>
      </c>
      <c r="C373" t="s">
        <v>1911</v>
      </c>
      <c r="D373" t="s">
        <v>1912</v>
      </c>
    </row>
    <row r="374" spans="1:4">
      <c r="A374" s="441">
        <v>373</v>
      </c>
      <c r="B374" t="s">
        <v>1894</v>
      </c>
      <c r="C374" t="s">
        <v>1913</v>
      </c>
      <c r="D374" t="s">
        <v>1914</v>
      </c>
    </row>
    <row r="375" spans="1:4">
      <c r="A375" s="441">
        <v>374</v>
      </c>
      <c r="B375" t="s">
        <v>1915</v>
      </c>
      <c r="C375" t="s">
        <v>1917</v>
      </c>
      <c r="D375" t="s">
        <v>1918</v>
      </c>
    </row>
    <row r="376" spans="1:4">
      <c r="A376" s="441">
        <v>375</v>
      </c>
      <c r="B376" t="s">
        <v>1915</v>
      </c>
      <c r="C376" t="s">
        <v>1919</v>
      </c>
      <c r="D376" t="s">
        <v>1920</v>
      </c>
    </row>
    <row r="377" spans="1:4">
      <c r="A377" s="441">
        <v>376</v>
      </c>
      <c r="B377" t="s">
        <v>1915</v>
      </c>
      <c r="C377" t="s">
        <v>1921</v>
      </c>
      <c r="D377" t="s">
        <v>1922</v>
      </c>
    </row>
    <row r="378" spans="1:4">
      <c r="A378" s="441">
        <v>377</v>
      </c>
      <c r="B378" t="s">
        <v>1915</v>
      </c>
      <c r="C378" t="s">
        <v>1923</v>
      </c>
      <c r="D378" t="s">
        <v>1924</v>
      </c>
    </row>
    <row r="379" spans="1:4">
      <c r="A379" s="441">
        <v>378</v>
      </c>
      <c r="B379" t="s">
        <v>1915</v>
      </c>
      <c r="C379" t="s">
        <v>1925</v>
      </c>
      <c r="D379" t="s">
        <v>1926</v>
      </c>
    </row>
    <row r="380" spans="1:4">
      <c r="A380" s="441">
        <v>379</v>
      </c>
      <c r="B380" t="s">
        <v>1915</v>
      </c>
      <c r="C380" t="s">
        <v>1927</v>
      </c>
      <c r="D380" t="s">
        <v>1928</v>
      </c>
    </row>
    <row r="381" spans="1:4">
      <c r="A381" s="441">
        <v>380</v>
      </c>
      <c r="B381" t="s">
        <v>1915</v>
      </c>
      <c r="C381" t="s">
        <v>1929</v>
      </c>
      <c r="D381" t="s">
        <v>1930</v>
      </c>
    </row>
    <row r="382" spans="1:4">
      <c r="A382" s="441">
        <v>381</v>
      </c>
      <c r="B382" t="s">
        <v>1915</v>
      </c>
      <c r="C382" t="s">
        <v>1915</v>
      </c>
      <c r="D382" t="s">
        <v>1916</v>
      </c>
    </row>
    <row r="383" spans="1:4">
      <c r="A383" s="441">
        <v>382</v>
      </c>
      <c r="B383" t="s">
        <v>1915</v>
      </c>
      <c r="C383" t="s">
        <v>1931</v>
      </c>
      <c r="D383" t="s">
        <v>1932</v>
      </c>
    </row>
    <row r="384" spans="1:4">
      <c r="A384" s="441">
        <v>383</v>
      </c>
      <c r="B384" t="s">
        <v>1915</v>
      </c>
      <c r="C384" t="s">
        <v>1933</v>
      </c>
      <c r="D384" t="s">
        <v>1934</v>
      </c>
    </row>
    <row r="385" spans="1:4">
      <c r="A385" s="441">
        <v>384</v>
      </c>
      <c r="B385" t="s">
        <v>1915</v>
      </c>
      <c r="C385" t="s">
        <v>1935</v>
      </c>
      <c r="D385" t="s">
        <v>1936</v>
      </c>
    </row>
    <row r="386" spans="1:4">
      <c r="A386" s="441">
        <v>385</v>
      </c>
      <c r="B386" t="s">
        <v>1937</v>
      </c>
      <c r="C386" t="s">
        <v>1939</v>
      </c>
      <c r="D386" t="s">
        <v>1940</v>
      </c>
    </row>
    <row r="387" spans="1:4">
      <c r="A387" s="441">
        <v>386</v>
      </c>
      <c r="B387" t="s">
        <v>1937</v>
      </c>
      <c r="C387" t="s">
        <v>1937</v>
      </c>
      <c r="D387" t="s">
        <v>1938</v>
      </c>
    </row>
    <row r="388" spans="1:4">
      <c r="A388" s="441">
        <v>387</v>
      </c>
      <c r="B388" t="s">
        <v>1937</v>
      </c>
      <c r="C388" t="s">
        <v>1941</v>
      </c>
      <c r="D388" t="s">
        <v>1942</v>
      </c>
    </row>
    <row r="389" spans="1:4">
      <c r="A389" s="441">
        <v>388</v>
      </c>
      <c r="B389" t="s">
        <v>1937</v>
      </c>
      <c r="C389" t="s">
        <v>1943</v>
      </c>
      <c r="D389" t="s">
        <v>1944</v>
      </c>
    </row>
    <row r="390" spans="1:4">
      <c r="A390" s="441">
        <v>389</v>
      </c>
      <c r="B390" t="s">
        <v>1945</v>
      </c>
      <c r="C390" t="s">
        <v>1947</v>
      </c>
      <c r="D390" t="s">
        <v>1948</v>
      </c>
    </row>
    <row r="391" spans="1:4">
      <c r="A391" s="441">
        <v>390</v>
      </c>
      <c r="B391" t="s">
        <v>1945</v>
      </c>
      <c r="C391" t="s">
        <v>1949</v>
      </c>
      <c r="D391" t="s">
        <v>1950</v>
      </c>
    </row>
    <row r="392" spans="1:4">
      <c r="A392" s="441">
        <v>391</v>
      </c>
      <c r="B392" t="s">
        <v>1945</v>
      </c>
      <c r="C392" t="s">
        <v>1951</v>
      </c>
      <c r="D392" t="s">
        <v>1952</v>
      </c>
    </row>
    <row r="393" spans="1:4">
      <c r="A393" s="441">
        <v>392</v>
      </c>
      <c r="B393" t="s">
        <v>1945</v>
      </c>
      <c r="C393" t="s">
        <v>1953</v>
      </c>
      <c r="D393" t="s">
        <v>1954</v>
      </c>
    </row>
    <row r="394" spans="1:4">
      <c r="A394" s="441">
        <v>393</v>
      </c>
      <c r="B394" t="s">
        <v>1945</v>
      </c>
      <c r="C394" t="s">
        <v>1955</v>
      </c>
      <c r="D394" t="s">
        <v>1956</v>
      </c>
    </row>
    <row r="395" spans="1:4">
      <c r="A395" s="441">
        <v>394</v>
      </c>
      <c r="B395" t="s">
        <v>1945</v>
      </c>
      <c r="C395" t="s">
        <v>1957</v>
      </c>
      <c r="D395" t="s">
        <v>1958</v>
      </c>
    </row>
    <row r="396" spans="1:4">
      <c r="A396" s="441">
        <v>395</v>
      </c>
      <c r="B396" t="s">
        <v>1945</v>
      </c>
      <c r="C396" t="s">
        <v>1527</v>
      </c>
      <c r="D396" t="s">
        <v>1959</v>
      </c>
    </row>
    <row r="397" spans="1:4">
      <c r="A397" s="441">
        <v>396</v>
      </c>
      <c r="B397" t="s">
        <v>1945</v>
      </c>
      <c r="C397" t="s">
        <v>1960</v>
      </c>
      <c r="D397" t="s">
        <v>1961</v>
      </c>
    </row>
    <row r="398" spans="1:4">
      <c r="A398" s="441">
        <v>397</v>
      </c>
      <c r="B398" t="s">
        <v>1945</v>
      </c>
      <c r="C398" t="s">
        <v>1962</v>
      </c>
      <c r="D398" t="s">
        <v>1963</v>
      </c>
    </row>
    <row r="399" spans="1:4">
      <c r="A399" s="441">
        <v>398</v>
      </c>
      <c r="B399" t="s">
        <v>1945</v>
      </c>
      <c r="C399" t="s">
        <v>1945</v>
      </c>
      <c r="D399" t="s">
        <v>1946</v>
      </c>
    </row>
    <row r="400" spans="1:4">
      <c r="A400" s="441">
        <v>399</v>
      </c>
      <c r="B400" t="s">
        <v>1945</v>
      </c>
      <c r="C400" t="s">
        <v>1964</v>
      </c>
      <c r="D400" t="s">
        <v>1965</v>
      </c>
    </row>
    <row r="401" spans="1:4">
      <c r="A401" s="441">
        <v>400</v>
      </c>
      <c r="B401" t="s">
        <v>1966</v>
      </c>
      <c r="C401" t="s">
        <v>1968</v>
      </c>
      <c r="D401" t="s">
        <v>1969</v>
      </c>
    </row>
    <row r="402" spans="1:4">
      <c r="A402" s="441">
        <v>401</v>
      </c>
      <c r="B402" t="s">
        <v>1966</v>
      </c>
      <c r="C402" t="s">
        <v>1970</v>
      </c>
      <c r="D402" t="s">
        <v>1971</v>
      </c>
    </row>
    <row r="403" spans="1:4">
      <c r="A403" s="441">
        <v>402</v>
      </c>
      <c r="B403" t="s">
        <v>1966</v>
      </c>
      <c r="C403" t="s">
        <v>1972</v>
      </c>
      <c r="D403" t="s">
        <v>1973</v>
      </c>
    </row>
    <row r="404" spans="1:4">
      <c r="A404" s="441">
        <v>403</v>
      </c>
      <c r="B404" t="s">
        <v>1966</v>
      </c>
      <c r="C404" t="s">
        <v>1974</v>
      </c>
      <c r="D404" t="s">
        <v>1975</v>
      </c>
    </row>
    <row r="405" spans="1:4">
      <c r="A405" s="441">
        <v>404</v>
      </c>
      <c r="B405" t="s">
        <v>1966</v>
      </c>
      <c r="C405" t="s">
        <v>1976</v>
      </c>
      <c r="D405" t="s">
        <v>1977</v>
      </c>
    </row>
    <row r="406" spans="1:4">
      <c r="A406" s="441">
        <v>405</v>
      </c>
      <c r="B406" t="s">
        <v>1966</v>
      </c>
      <c r="C406" t="s">
        <v>1978</v>
      </c>
      <c r="D406" t="s">
        <v>1979</v>
      </c>
    </row>
    <row r="407" spans="1:4">
      <c r="A407" s="441">
        <v>406</v>
      </c>
      <c r="B407" t="s">
        <v>1966</v>
      </c>
      <c r="C407" t="s">
        <v>1593</v>
      </c>
      <c r="D407" t="s">
        <v>1980</v>
      </c>
    </row>
    <row r="408" spans="1:4">
      <c r="A408" s="441">
        <v>407</v>
      </c>
      <c r="B408" t="s">
        <v>1966</v>
      </c>
      <c r="C408" t="s">
        <v>1981</v>
      </c>
      <c r="D408" t="s">
        <v>1982</v>
      </c>
    </row>
    <row r="409" spans="1:4">
      <c r="A409" s="441">
        <v>408</v>
      </c>
      <c r="B409" t="s">
        <v>1966</v>
      </c>
      <c r="C409" t="s">
        <v>1859</v>
      </c>
      <c r="D409" t="s">
        <v>1983</v>
      </c>
    </row>
    <row r="410" spans="1:4">
      <c r="A410" s="441">
        <v>409</v>
      </c>
      <c r="B410" t="s">
        <v>1966</v>
      </c>
      <c r="C410" t="s">
        <v>1966</v>
      </c>
      <c r="D410" t="s">
        <v>1967</v>
      </c>
    </row>
    <row r="411" spans="1:4">
      <c r="A411" s="441">
        <v>410</v>
      </c>
      <c r="B411" t="s">
        <v>1966</v>
      </c>
      <c r="C411" t="s">
        <v>1984</v>
      </c>
      <c r="D411" t="s">
        <v>1985</v>
      </c>
    </row>
    <row r="412" spans="1:4">
      <c r="A412" s="441">
        <v>411</v>
      </c>
      <c r="B412" t="s">
        <v>1966</v>
      </c>
      <c r="C412" t="s">
        <v>1986</v>
      </c>
      <c r="D412" t="s">
        <v>1987</v>
      </c>
    </row>
    <row r="413" spans="1:4">
      <c r="A413" s="441">
        <v>412</v>
      </c>
      <c r="B413" t="s">
        <v>1988</v>
      </c>
      <c r="C413" t="s">
        <v>1990</v>
      </c>
      <c r="D413" t="s">
        <v>1991</v>
      </c>
    </row>
    <row r="414" spans="1:4">
      <c r="A414" s="441">
        <v>413</v>
      </c>
      <c r="B414" t="s">
        <v>1988</v>
      </c>
      <c r="C414" t="s">
        <v>1992</v>
      </c>
      <c r="D414" t="s">
        <v>1993</v>
      </c>
    </row>
    <row r="415" spans="1:4">
      <c r="A415" s="441">
        <v>414</v>
      </c>
      <c r="B415" t="s">
        <v>1988</v>
      </c>
      <c r="C415" t="s">
        <v>1721</v>
      </c>
      <c r="D415" t="s">
        <v>1994</v>
      </c>
    </row>
    <row r="416" spans="1:4">
      <c r="A416" s="441">
        <v>415</v>
      </c>
      <c r="B416" t="s">
        <v>1988</v>
      </c>
      <c r="C416" t="s">
        <v>1995</v>
      </c>
      <c r="D416" t="s">
        <v>1996</v>
      </c>
    </row>
    <row r="417" spans="1:4">
      <c r="A417" s="441">
        <v>416</v>
      </c>
      <c r="B417" t="s">
        <v>1988</v>
      </c>
      <c r="C417" t="s">
        <v>1997</v>
      </c>
      <c r="D417" t="s">
        <v>1998</v>
      </c>
    </row>
    <row r="418" spans="1:4">
      <c r="A418" s="441">
        <v>417</v>
      </c>
      <c r="B418" t="s">
        <v>1988</v>
      </c>
      <c r="C418" t="s">
        <v>1999</v>
      </c>
      <c r="D418" t="s">
        <v>2000</v>
      </c>
    </row>
    <row r="419" spans="1:4">
      <c r="A419" s="441">
        <v>418</v>
      </c>
      <c r="B419" t="s">
        <v>1988</v>
      </c>
      <c r="C419" t="s">
        <v>2001</v>
      </c>
      <c r="D419" t="s">
        <v>2002</v>
      </c>
    </row>
    <row r="420" spans="1:4">
      <c r="A420" s="441">
        <v>419</v>
      </c>
      <c r="B420" t="s">
        <v>1988</v>
      </c>
      <c r="C420" t="s">
        <v>1988</v>
      </c>
      <c r="D420" t="s">
        <v>1989</v>
      </c>
    </row>
    <row r="421" spans="1:4">
      <c r="A421" s="441">
        <v>420</v>
      </c>
      <c r="B421" t="s">
        <v>1988</v>
      </c>
      <c r="C421" t="s">
        <v>2003</v>
      </c>
      <c r="D421" t="s">
        <v>2004</v>
      </c>
    </row>
    <row r="422" spans="1:4">
      <c r="A422" s="441">
        <v>421</v>
      </c>
      <c r="B422" t="s">
        <v>2005</v>
      </c>
      <c r="C422" t="s">
        <v>1484</v>
      </c>
      <c r="D422" t="s">
        <v>2007</v>
      </c>
    </row>
    <row r="423" spans="1:4">
      <c r="A423" s="441">
        <v>422</v>
      </c>
      <c r="B423" t="s">
        <v>2005</v>
      </c>
      <c r="C423" t="s">
        <v>2008</v>
      </c>
      <c r="D423" t="s">
        <v>2009</v>
      </c>
    </row>
    <row r="424" spans="1:4">
      <c r="A424" s="441">
        <v>423</v>
      </c>
      <c r="B424" t="s">
        <v>2005</v>
      </c>
      <c r="C424" t="s">
        <v>1593</v>
      </c>
      <c r="D424" t="s">
        <v>2010</v>
      </c>
    </row>
    <row r="425" spans="1:4">
      <c r="A425" s="441">
        <v>424</v>
      </c>
      <c r="B425" t="s">
        <v>2005</v>
      </c>
      <c r="C425" t="s">
        <v>2011</v>
      </c>
      <c r="D425" t="s">
        <v>2012</v>
      </c>
    </row>
    <row r="426" spans="1:4">
      <c r="A426" s="441">
        <v>425</v>
      </c>
      <c r="B426" t="s">
        <v>2005</v>
      </c>
      <c r="C426" t="s">
        <v>2013</v>
      </c>
      <c r="D426" t="s">
        <v>2014</v>
      </c>
    </row>
    <row r="427" spans="1:4">
      <c r="A427" s="441">
        <v>426</v>
      </c>
      <c r="B427" t="s">
        <v>2005</v>
      </c>
      <c r="C427" t="s">
        <v>2015</v>
      </c>
      <c r="D427" t="s">
        <v>2016</v>
      </c>
    </row>
    <row r="428" spans="1:4">
      <c r="A428" s="441">
        <v>427</v>
      </c>
      <c r="B428" t="s">
        <v>2005</v>
      </c>
      <c r="C428" t="s">
        <v>2017</v>
      </c>
      <c r="D428" t="s">
        <v>2018</v>
      </c>
    </row>
    <row r="429" spans="1:4">
      <c r="A429" s="441">
        <v>428</v>
      </c>
      <c r="B429" t="s">
        <v>2005</v>
      </c>
      <c r="C429" t="s">
        <v>2005</v>
      </c>
      <c r="D429" t="s">
        <v>2006</v>
      </c>
    </row>
    <row r="430" spans="1:4">
      <c r="A430" s="441">
        <v>429</v>
      </c>
      <c r="B430" t="s">
        <v>2005</v>
      </c>
      <c r="C430" t="s">
        <v>2019</v>
      </c>
      <c r="D430" t="s">
        <v>2020</v>
      </c>
    </row>
    <row r="431" spans="1:4">
      <c r="A431" s="441">
        <v>430</v>
      </c>
      <c r="B431" t="s">
        <v>2005</v>
      </c>
      <c r="C431" t="s">
        <v>1913</v>
      </c>
      <c r="D431" t="s">
        <v>2021</v>
      </c>
    </row>
    <row r="432" spans="1:4">
      <c r="A432" s="441">
        <v>431</v>
      </c>
      <c r="B432" t="s">
        <v>2022</v>
      </c>
      <c r="C432" t="s">
        <v>1500</v>
      </c>
      <c r="D432" t="s">
        <v>2024</v>
      </c>
    </row>
    <row r="433" spans="1:4">
      <c r="A433" s="441">
        <v>432</v>
      </c>
      <c r="B433" t="s">
        <v>2022</v>
      </c>
      <c r="C433" t="s">
        <v>2025</v>
      </c>
      <c r="D433" t="s">
        <v>2026</v>
      </c>
    </row>
    <row r="434" spans="1:4">
      <c r="A434" s="441">
        <v>433</v>
      </c>
      <c r="B434" t="s">
        <v>2022</v>
      </c>
      <c r="C434" t="s">
        <v>2027</v>
      </c>
      <c r="D434" t="s">
        <v>2028</v>
      </c>
    </row>
    <row r="435" spans="1:4">
      <c r="A435" s="441">
        <v>434</v>
      </c>
      <c r="B435" t="s">
        <v>2022</v>
      </c>
      <c r="C435" t="s">
        <v>2029</v>
      </c>
      <c r="D435" t="s">
        <v>2030</v>
      </c>
    </row>
    <row r="436" spans="1:4">
      <c r="A436" s="441">
        <v>435</v>
      </c>
      <c r="B436" t="s">
        <v>2022</v>
      </c>
      <c r="C436" t="s">
        <v>2031</v>
      </c>
      <c r="D436" t="s">
        <v>2032</v>
      </c>
    </row>
    <row r="437" spans="1:4">
      <c r="A437" s="441">
        <v>436</v>
      </c>
      <c r="B437" t="s">
        <v>2022</v>
      </c>
      <c r="C437" t="s">
        <v>2033</v>
      </c>
      <c r="D437" t="s">
        <v>2034</v>
      </c>
    </row>
    <row r="438" spans="1:4">
      <c r="A438" s="441">
        <v>437</v>
      </c>
      <c r="B438" t="s">
        <v>2022</v>
      </c>
      <c r="C438" t="s">
        <v>2022</v>
      </c>
      <c r="D438" t="s">
        <v>2023</v>
      </c>
    </row>
    <row r="439" spans="1:4">
      <c r="A439" s="441">
        <v>438</v>
      </c>
      <c r="B439" t="s">
        <v>2022</v>
      </c>
      <c r="C439" t="s">
        <v>2035</v>
      </c>
      <c r="D439" t="s">
        <v>2036</v>
      </c>
    </row>
    <row r="440" spans="1:4">
      <c r="A440" s="441">
        <v>439</v>
      </c>
      <c r="B440" t="s">
        <v>2037</v>
      </c>
      <c r="C440" t="s">
        <v>2039</v>
      </c>
      <c r="D440" t="s">
        <v>2040</v>
      </c>
    </row>
    <row r="441" spans="1:4">
      <c r="A441" s="441">
        <v>440</v>
      </c>
      <c r="B441" t="s">
        <v>2037</v>
      </c>
      <c r="C441" t="s">
        <v>1459</v>
      </c>
      <c r="D441" t="s">
        <v>2041</v>
      </c>
    </row>
    <row r="442" spans="1:4">
      <c r="A442" s="441">
        <v>441</v>
      </c>
      <c r="B442" t="s">
        <v>2037</v>
      </c>
      <c r="C442" t="s">
        <v>2042</v>
      </c>
      <c r="D442" t="s">
        <v>2043</v>
      </c>
    </row>
    <row r="443" spans="1:4">
      <c r="A443" s="441">
        <v>442</v>
      </c>
      <c r="B443" t="s">
        <v>2037</v>
      </c>
      <c r="C443" t="s">
        <v>1486</v>
      </c>
      <c r="D443" t="s">
        <v>2044</v>
      </c>
    </row>
    <row r="444" spans="1:4">
      <c r="A444" s="441">
        <v>443</v>
      </c>
      <c r="B444" t="s">
        <v>2037</v>
      </c>
      <c r="C444" t="s">
        <v>2045</v>
      </c>
      <c r="D444" t="s">
        <v>2046</v>
      </c>
    </row>
    <row r="445" spans="1:4">
      <c r="A445" s="441">
        <v>444</v>
      </c>
      <c r="B445" t="s">
        <v>2037</v>
      </c>
      <c r="C445" t="s">
        <v>2047</v>
      </c>
      <c r="D445" t="s">
        <v>2048</v>
      </c>
    </row>
    <row r="446" spans="1:4">
      <c r="A446" s="441">
        <v>445</v>
      </c>
      <c r="B446" t="s">
        <v>2037</v>
      </c>
      <c r="C446" t="s">
        <v>2049</v>
      </c>
      <c r="D446" t="s">
        <v>2050</v>
      </c>
    </row>
    <row r="447" spans="1:4">
      <c r="A447" s="441">
        <v>446</v>
      </c>
      <c r="B447" t="s">
        <v>2037</v>
      </c>
      <c r="C447" t="s">
        <v>2051</v>
      </c>
      <c r="D447" t="s">
        <v>2052</v>
      </c>
    </row>
    <row r="448" spans="1:4">
      <c r="A448" s="441">
        <v>447</v>
      </c>
      <c r="B448" t="s">
        <v>2037</v>
      </c>
      <c r="C448" t="s">
        <v>2053</v>
      </c>
      <c r="D448" t="s">
        <v>2054</v>
      </c>
    </row>
    <row r="449" spans="1:4">
      <c r="A449" s="441">
        <v>448</v>
      </c>
      <c r="B449" t="s">
        <v>2037</v>
      </c>
      <c r="C449" t="s">
        <v>2055</v>
      </c>
      <c r="D449" t="s">
        <v>2056</v>
      </c>
    </row>
    <row r="450" spans="1:4">
      <c r="A450" s="441">
        <v>449</v>
      </c>
      <c r="B450" t="s">
        <v>2037</v>
      </c>
      <c r="C450" t="s">
        <v>2057</v>
      </c>
      <c r="D450" t="s">
        <v>2058</v>
      </c>
    </row>
    <row r="451" spans="1:4">
      <c r="A451" s="441">
        <v>450</v>
      </c>
      <c r="B451" t="s">
        <v>2037</v>
      </c>
      <c r="C451" t="s">
        <v>2037</v>
      </c>
      <c r="D451" t="s">
        <v>2038</v>
      </c>
    </row>
    <row r="452" spans="1:4">
      <c r="A452" s="441">
        <v>451</v>
      </c>
      <c r="B452" t="s">
        <v>2037</v>
      </c>
      <c r="C452" t="s">
        <v>2059</v>
      </c>
      <c r="D452" t="s">
        <v>2060</v>
      </c>
    </row>
    <row r="453" spans="1:4">
      <c r="A453" s="441">
        <v>452</v>
      </c>
      <c r="B453" t="s">
        <v>2037</v>
      </c>
      <c r="C453" t="s">
        <v>2061</v>
      </c>
      <c r="D453" t="s">
        <v>2062</v>
      </c>
    </row>
    <row r="454" spans="1:4">
      <c r="A454" s="441">
        <v>453</v>
      </c>
      <c r="B454" t="s">
        <v>2037</v>
      </c>
      <c r="C454" t="s">
        <v>2063</v>
      </c>
      <c r="D454" t="s">
        <v>2064</v>
      </c>
    </row>
    <row r="455" spans="1:4">
      <c r="A455" s="441">
        <v>454</v>
      </c>
      <c r="B455" t="s">
        <v>2065</v>
      </c>
      <c r="C455" t="s">
        <v>2067</v>
      </c>
      <c r="D455" t="s">
        <v>2068</v>
      </c>
    </row>
    <row r="456" spans="1:4">
      <c r="A456" s="441">
        <v>455</v>
      </c>
      <c r="B456" t="s">
        <v>2065</v>
      </c>
      <c r="C456" t="s">
        <v>2069</v>
      </c>
      <c r="D456" t="s">
        <v>2070</v>
      </c>
    </row>
    <row r="457" spans="1:4">
      <c r="A457" s="441">
        <v>456</v>
      </c>
      <c r="B457" t="s">
        <v>2065</v>
      </c>
      <c r="C457" t="s">
        <v>2071</v>
      </c>
      <c r="D457" t="s">
        <v>2072</v>
      </c>
    </row>
    <row r="458" spans="1:4">
      <c r="A458" s="441">
        <v>457</v>
      </c>
      <c r="B458" t="s">
        <v>2065</v>
      </c>
      <c r="C458" t="s">
        <v>2073</v>
      </c>
      <c r="D458" t="s">
        <v>2074</v>
      </c>
    </row>
    <row r="459" spans="1:4">
      <c r="A459" s="441">
        <v>458</v>
      </c>
      <c r="B459" t="s">
        <v>2065</v>
      </c>
      <c r="C459" t="s">
        <v>1500</v>
      </c>
      <c r="D459" t="s">
        <v>2075</v>
      </c>
    </row>
    <row r="460" spans="1:4">
      <c r="A460" s="441">
        <v>459</v>
      </c>
      <c r="B460" t="s">
        <v>2065</v>
      </c>
      <c r="C460" t="s">
        <v>2076</v>
      </c>
      <c r="D460" t="s">
        <v>2077</v>
      </c>
    </row>
    <row r="461" spans="1:4">
      <c r="A461" s="441">
        <v>460</v>
      </c>
      <c r="B461" t="s">
        <v>2065</v>
      </c>
      <c r="C461" t="s">
        <v>2078</v>
      </c>
      <c r="D461" t="s">
        <v>2079</v>
      </c>
    </row>
    <row r="462" spans="1:4">
      <c r="A462" s="441">
        <v>461</v>
      </c>
      <c r="B462" t="s">
        <v>2065</v>
      </c>
      <c r="C462" t="s">
        <v>2080</v>
      </c>
      <c r="D462" t="s">
        <v>2081</v>
      </c>
    </row>
    <row r="463" spans="1:4">
      <c r="A463" s="441">
        <v>462</v>
      </c>
      <c r="B463" t="s">
        <v>2065</v>
      </c>
      <c r="C463" t="s">
        <v>2082</v>
      </c>
      <c r="D463" t="s">
        <v>2083</v>
      </c>
    </row>
    <row r="464" spans="1:4">
      <c r="A464" s="441">
        <v>463</v>
      </c>
      <c r="B464" t="s">
        <v>2065</v>
      </c>
      <c r="C464" t="s">
        <v>2065</v>
      </c>
      <c r="D464" t="s">
        <v>2066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3"/>
  </cols>
  <sheetData>
    <row r="1" spans="1:4">
      <c r="A1" s="353" t="s">
        <v>1199</v>
      </c>
      <c r="B1" s="353" t="s">
        <v>157</v>
      </c>
      <c r="C1" s="353" t="s">
        <v>158</v>
      </c>
      <c r="D1" s="353" t="s">
        <v>141</v>
      </c>
    </row>
    <row r="2" spans="1:4">
      <c r="A2" s="353" t="s">
        <v>33</v>
      </c>
      <c r="B2" s="353" t="s">
        <v>1386</v>
      </c>
      <c r="C2" s="353" t="s">
        <v>1386</v>
      </c>
      <c r="D2" s="353" t="s">
        <v>1387</v>
      </c>
    </row>
    <row r="3" spans="1:4">
      <c r="A3" s="353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188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215</v>
      </c>
      <c r="D7" s="54" t="s">
        <v>218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217</v>
      </c>
    </row>
    <row r="11" spans="2:4" ht="45">
      <c r="B11" s="70" t="s">
        <v>216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09" t="s">
        <v>377</v>
      </c>
    </row>
    <row r="2" spans="1:3">
      <c r="A2" s="210" t="s">
        <v>378</v>
      </c>
    </row>
    <row r="3" spans="1:3">
      <c r="A3" s="209" t="s">
        <v>379</v>
      </c>
      <c r="B3" s="211"/>
      <c r="C3" s="211"/>
    </row>
    <row r="4" spans="1:3">
      <c r="A4" s="212" t="s">
        <v>380</v>
      </c>
      <c r="B4" s="210" t="s">
        <v>381</v>
      </c>
      <c r="C4" s="210" t="s">
        <v>19</v>
      </c>
    </row>
    <row r="5" spans="1:3">
      <c r="A5" s="212" t="s">
        <v>520</v>
      </c>
      <c r="B5" s="210" t="s">
        <v>521</v>
      </c>
      <c r="C5" s="210" t="s">
        <v>522</v>
      </c>
    </row>
    <row r="6" spans="1:3" ht="12">
      <c r="A6" s="472" t="s">
        <v>2095</v>
      </c>
      <c r="B6" s="473" t="s">
        <v>523</v>
      </c>
      <c r="C6" s="473" t="s">
        <v>522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J62"/>
  <sheetViews>
    <sheetView showGridLines="0" tabSelected="1" topLeftCell="D4" zoomScaleNormal="100" workbookViewId="0">
      <selection activeCell="K32" sqref="K32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26449191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1.1.1</v>
      </c>
    </row>
    <row r="5" spans="1:9" ht="22.5">
      <c r="D5" s="32"/>
      <c r="E5" s="528" t="s">
        <v>538</v>
      </c>
      <c r="F5" s="528"/>
      <c r="G5" s="310"/>
    </row>
    <row r="6" spans="1:9" s="318" customFormat="1" ht="6">
      <c r="A6" s="327"/>
      <c r="B6" s="315"/>
      <c r="C6" s="316"/>
      <c r="D6" s="317"/>
      <c r="E6" s="326"/>
      <c r="F6" s="328"/>
      <c r="G6" s="329"/>
      <c r="I6" s="320"/>
    </row>
    <row r="7" spans="1:9" ht="22.5">
      <c r="D7" s="32"/>
      <c r="E7" s="33" t="s">
        <v>8</v>
      </c>
      <c r="F7" s="332" t="s">
        <v>90</v>
      </c>
      <c r="G7" s="310"/>
    </row>
    <row r="8" spans="1:9" s="318" customFormat="1" ht="6" hidden="1">
      <c r="A8" s="324"/>
      <c r="B8" s="315"/>
      <c r="C8" s="316"/>
      <c r="D8" s="325"/>
      <c r="E8" s="326"/>
      <c r="F8" s="333"/>
      <c r="G8" s="319"/>
      <c r="I8" s="320"/>
    </row>
    <row r="9" spans="1:9" s="385" customFormat="1" ht="6" hidden="1">
      <c r="A9" s="379"/>
      <c r="B9" s="380"/>
      <c r="C9" s="381"/>
      <c r="D9" s="382"/>
      <c r="E9" s="387"/>
      <c r="F9" s="388"/>
      <c r="G9" s="382"/>
      <c r="I9" s="386"/>
    </row>
    <row r="10" spans="1:9" s="318" customFormat="1" ht="6" hidden="1">
      <c r="A10" s="324"/>
      <c r="B10" s="315"/>
      <c r="C10" s="316"/>
      <c r="D10" s="325"/>
      <c r="E10" s="326"/>
      <c r="F10" s="333"/>
      <c r="G10" s="319"/>
      <c r="I10" s="320"/>
    </row>
    <row r="11" spans="1:9" s="385" customFormat="1" ht="6" hidden="1">
      <c r="A11" s="379"/>
      <c r="B11" s="380"/>
      <c r="C11" s="381"/>
      <c r="D11" s="382"/>
      <c r="E11" s="383"/>
      <c r="F11" s="384"/>
      <c r="G11" s="382"/>
      <c r="I11" s="386"/>
    </row>
    <row r="12" spans="1:9" s="318" customFormat="1" ht="6">
      <c r="A12" s="324"/>
      <c r="B12" s="315"/>
      <c r="C12" s="316"/>
      <c r="D12" s="325"/>
      <c r="E12" s="326"/>
      <c r="F12" s="333"/>
      <c r="G12" s="319"/>
      <c r="I12" s="320"/>
    </row>
    <row r="13" spans="1:9" ht="22.5">
      <c r="A13" s="34"/>
      <c r="D13" s="35"/>
      <c r="E13" s="50" t="s">
        <v>462</v>
      </c>
      <c r="F13" s="334" t="s">
        <v>27</v>
      </c>
      <c r="G13" s="312"/>
    </row>
    <row r="14" spans="1:9" s="318" customFormat="1" ht="6">
      <c r="A14" s="324"/>
      <c r="B14" s="315"/>
      <c r="C14" s="316"/>
      <c r="D14" s="325"/>
      <c r="E14" s="326"/>
      <c r="F14" s="333"/>
      <c r="G14" s="319"/>
      <c r="I14" s="320"/>
    </row>
    <row r="15" spans="1:9" ht="22.5">
      <c r="A15" s="34"/>
      <c r="D15" s="35"/>
      <c r="E15" s="71" t="s">
        <v>463</v>
      </c>
      <c r="F15" s="474" t="s">
        <v>2148</v>
      </c>
      <c r="G15" s="312"/>
    </row>
    <row r="16" spans="1:9" s="318" customFormat="1" ht="6">
      <c r="A16" s="324"/>
      <c r="B16" s="315"/>
      <c r="C16" s="316"/>
      <c r="D16" s="325"/>
      <c r="E16" s="326"/>
      <c r="F16" s="333"/>
      <c r="G16" s="319"/>
      <c r="I16" s="320"/>
    </row>
    <row r="17" spans="1:9" ht="22.5">
      <c r="A17" s="34"/>
      <c r="D17" s="35"/>
      <c r="E17" s="71" t="s">
        <v>464</v>
      </c>
      <c r="F17" s="335" t="s">
        <v>465</v>
      </c>
      <c r="G17" s="312"/>
    </row>
    <row r="18" spans="1:9" s="318" customFormat="1" ht="6">
      <c r="A18" s="324"/>
      <c r="B18" s="315"/>
      <c r="C18" s="316"/>
      <c r="D18" s="325"/>
      <c r="E18" s="326"/>
      <c r="F18" s="333"/>
      <c r="G18" s="319"/>
      <c r="I18" s="320"/>
    </row>
    <row r="19" spans="1:9" ht="22.5">
      <c r="A19" s="34"/>
      <c r="D19" s="35"/>
      <c r="E19" s="71" t="s">
        <v>577</v>
      </c>
      <c r="F19" s="334" t="s">
        <v>27</v>
      </c>
      <c r="G19" s="312"/>
    </row>
    <row r="20" spans="1:9" s="318" customFormat="1" ht="6" hidden="1">
      <c r="A20" s="324"/>
      <c r="B20" s="315"/>
      <c r="C20" s="316"/>
      <c r="D20" s="325"/>
      <c r="E20" s="326"/>
      <c r="F20" s="333"/>
      <c r="G20" s="319"/>
      <c r="I20" s="320"/>
    </row>
    <row r="21" spans="1:9" ht="1.5" customHeight="1">
      <c r="A21" s="34"/>
      <c r="D21" s="35"/>
      <c r="E21" s="71" t="s">
        <v>225</v>
      </c>
      <c r="F21" s="475" t="s">
        <v>2147</v>
      </c>
      <c r="G21" s="312"/>
    </row>
    <row r="22" spans="1:9" s="306" customFormat="1" ht="0.75" customHeight="1">
      <c r="A22" s="300"/>
      <c r="B22" s="301"/>
      <c r="C22" s="302"/>
      <c r="D22" s="303"/>
      <c r="E22" s="304"/>
      <c r="F22" s="336"/>
      <c r="G22" s="305"/>
      <c r="I22" s="307"/>
    </row>
    <row r="23" spans="1:9" ht="15.75" hidden="1" customHeight="1"/>
    <row r="24" spans="1:9" s="306" customFormat="1" ht="5.25">
      <c r="A24" s="300"/>
      <c r="B24" s="301"/>
      <c r="C24" s="302"/>
      <c r="D24" s="303"/>
      <c r="E24" s="304"/>
      <c r="F24" s="337"/>
      <c r="G24" s="305"/>
      <c r="I24" s="307"/>
    </row>
    <row r="25" spans="1:9" s="306" customFormat="1" ht="5.25" hidden="1">
      <c r="A25" s="300"/>
      <c r="B25" s="301"/>
      <c r="C25" s="302"/>
      <c r="D25" s="303"/>
      <c r="E25" s="304"/>
      <c r="F25" s="338"/>
      <c r="G25" s="305"/>
      <c r="I25" s="307"/>
    </row>
    <row r="26" spans="1:9" s="306" customFormat="1" ht="5.25" hidden="1">
      <c r="A26" s="300"/>
      <c r="B26" s="301"/>
      <c r="C26" s="302"/>
      <c r="D26" s="303"/>
      <c r="E26" s="304"/>
      <c r="F26" s="339"/>
      <c r="G26" s="305"/>
      <c r="I26" s="307"/>
    </row>
    <row r="27" spans="1:9" s="306" customFormat="1" ht="5.25" hidden="1">
      <c r="A27" s="300"/>
      <c r="B27" s="301"/>
      <c r="C27" s="302"/>
      <c r="D27" s="303"/>
      <c r="E27" s="304"/>
      <c r="F27" s="338"/>
      <c r="G27" s="305"/>
      <c r="I27" s="307"/>
    </row>
    <row r="28" spans="1:9" s="306" customFormat="1" ht="5.25" hidden="1">
      <c r="A28" s="300"/>
      <c r="B28" s="301"/>
      <c r="C28" s="302"/>
      <c r="D28" s="303"/>
      <c r="E28" s="304"/>
      <c r="F28" s="340"/>
      <c r="G28" s="305"/>
      <c r="I28" s="307"/>
    </row>
    <row r="29" spans="1:9" s="306" customFormat="1" ht="5.25" hidden="1">
      <c r="A29" s="308"/>
      <c r="B29" s="301"/>
      <c r="C29" s="302"/>
      <c r="D29" s="309"/>
      <c r="E29" s="304"/>
      <c r="F29" s="339"/>
      <c r="G29" s="305"/>
      <c r="I29" s="307"/>
    </row>
    <row r="30" spans="1:9" s="306" customFormat="1" ht="5.25" hidden="1">
      <c r="A30" s="308"/>
      <c r="B30" s="301"/>
      <c r="C30" s="302"/>
      <c r="D30" s="309"/>
      <c r="E30" s="304"/>
      <c r="F30" s="339"/>
      <c r="G30" s="309"/>
      <c r="I30" s="307"/>
    </row>
    <row r="31" spans="1:9" s="318" customFormat="1" ht="6" hidden="1">
      <c r="A31" s="324"/>
      <c r="B31" s="315"/>
      <c r="C31" s="316"/>
      <c r="D31" s="325"/>
      <c r="E31" s="326"/>
      <c r="F31" s="333"/>
      <c r="G31" s="319"/>
      <c r="I31" s="320"/>
    </row>
    <row r="32" spans="1:9" ht="22.5">
      <c r="D32" s="32"/>
      <c r="E32" s="50" t="s">
        <v>110</v>
      </c>
      <c r="F32" s="334" t="s">
        <v>27</v>
      </c>
      <c r="G32" s="311"/>
    </row>
    <row r="33" spans="1:10" ht="30" customHeight="1">
      <c r="C33" s="38"/>
      <c r="D33" s="35"/>
      <c r="E33" s="40"/>
      <c r="F33" s="341"/>
      <c r="G33" s="37"/>
    </row>
    <row r="34" spans="1:10" ht="22.5">
      <c r="C34" s="38"/>
      <c r="D34" s="39"/>
      <c r="E34" s="72" t="s">
        <v>466</v>
      </c>
      <c r="F34" s="342" t="s">
        <v>1100</v>
      </c>
      <c r="G34" s="313"/>
      <c r="J34" s="45"/>
    </row>
    <row r="35" spans="1:10" ht="22.5" hidden="1">
      <c r="C35" s="38"/>
      <c r="D35" s="39"/>
      <c r="E35" s="72" t="s">
        <v>135</v>
      </c>
      <c r="F35" s="343"/>
      <c r="G35" s="313"/>
      <c r="J35" s="45"/>
    </row>
    <row r="36" spans="1:10" ht="22.5">
      <c r="C36" s="38"/>
      <c r="D36" s="39"/>
      <c r="E36" s="40" t="s">
        <v>9</v>
      </c>
      <c r="F36" s="342" t="s">
        <v>1101</v>
      </c>
      <c r="G36" s="313"/>
      <c r="J36" s="45"/>
    </row>
    <row r="37" spans="1:10" ht="22.5">
      <c r="C37" s="38"/>
      <c r="D37" s="39"/>
      <c r="E37" s="40" t="s">
        <v>10</v>
      </c>
      <c r="F37" s="342" t="s">
        <v>893</v>
      </c>
      <c r="G37" s="313"/>
      <c r="H37" s="41"/>
      <c r="J37" s="45"/>
    </row>
    <row r="38" spans="1:10" s="318" customFormat="1" ht="6">
      <c r="A38" s="324"/>
      <c r="B38" s="315"/>
      <c r="C38" s="316"/>
      <c r="D38" s="325"/>
      <c r="E38" s="326"/>
      <c r="F38" s="333"/>
      <c r="G38" s="319"/>
      <c r="I38" s="320"/>
    </row>
    <row r="39" spans="1:10" ht="22.5">
      <c r="A39" s="34"/>
      <c r="D39" s="35"/>
      <c r="E39" s="71" t="s">
        <v>569</v>
      </c>
      <c r="F39" s="484" t="s">
        <v>570</v>
      </c>
      <c r="G39" s="312"/>
    </row>
    <row r="40" spans="1:10" s="318" customFormat="1" ht="6">
      <c r="A40" s="324"/>
      <c r="B40" s="315"/>
      <c r="C40" s="316"/>
      <c r="D40" s="325"/>
      <c r="E40" s="326"/>
      <c r="F40" s="333"/>
      <c r="G40" s="319"/>
      <c r="I40" s="320"/>
    </row>
    <row r="41" spans="1:10" ht="22.5">
      <c r="D41" s="32"/>
      <c r="E41" s="50" t="s">
        <v>350</v>
      </c>
      <c r="F41" s="335" t="s">
        <v>136</v>
      </c>
      <c r="G41" s="311"/>
    </row>
    <row r="42" spans="1:10" s="306" customFormat="1" ht="5.25" hidden="1">
      <c r="A42" s="300"/>
      <c r="B42" s="301"/>
      <c r="C42" s="302"/>
      <c r="D42" s="303"/>
      <c r="E42" s="304"/>
      <c r="F42" s="338"/>
      <c r="G42" s="305"/>
      <c r="I42" s="307"/>
    </row>
    <row r="43" spans="1:10" s="306" customFormat="1" ht="5.25" hidden="1">
      <c r="A43" s="300"/>
      <c r="B43" s="301"/>
      <c r="C43" s="302"/>
      <c r="D43" s="303"/>
      <c r="E43" s="304"/>
      <c r="F43" s="338"/>
      <c r="G43" s="305"/>
      <c r="I43" s="307"/>
    </row>
    <row r="44" spans="1:10" s="306" customFormat="1" ht="5.25" hidden="1">
      <c r="A44" s="330"/>
      <c r="B44" s="301"/>
      <c r="C44" s="302"/>
      <c r="D44" s="309"/>
      <c r="F44" s="340"/>
      <c r="G44" s="305"/>
      <c r="I44" s="307"/>
    </row>
    <row r="45" spans="1:10" s="318" customFormat="1" ht="6">
      <c r="A45" s="314"/>
      <c r="B45" s="321"/>
      <c r="C45" s="316"/>
      <c r="D45" s="322"/>
      <c r="E45" s="323"/>
      <c r="F45" s="344"/>
      <c r="G45" s="319"/>
      <c r="I45" s="320"/>
    </row>
    <row r="46" spans="1:10" ht="22.5">
      <c r="A46" s="42"/>
      <c r="B46" s="43"/>
      <c r="D46" s="44"/>
      <c r="E46" s="52" t="s">
        <v>461</v>
      </c>
      <c r="F46" s="390" t="str">
        <f>IF(mail_post="","",mail_post)</f>
        <v>346521,г.Шахты, Ростовской области, ул.Энергетики, 1а</v>
      </c>
      <c r="G46" s="312"/>
    </row>
    <row r="47" spans="1:10" ht="19.5" hidden="1">
      <c r="D47" s="32"/>
      <c r="E47" s="33"/>
      <c r="F47" s="345"/>
      <c r="G47" s="27"/>
    </row>
    <row r="48" spans="1:10" s="318" customFormat="1" ht="6">
      <c r="A48" s="314"/>
      <c r="B48" s="315"/>
      <c r="C48" s="316"/>
      <c r="D48" s="317"/>
      <c r="F48" s="346"/>
      <c r="G48" s="319"/>
      <c r="I48" s="320"/>
    </row>
    <row r="49" spans="1:9" ht="22.5">
      <c r="A49" s="42"/>
      <c r="B49" s="43"/>
      <c r="D49" s="44"/>
      <c r="E49" s="52" t="s">
        <v>368</v>
      </c>
      <c r="F49" s="389" t="str">
        <f>ruk_f &amp; " " &amp; ruk_i &amp; " " &amp; ruk_o</f>
        <v>Подгорный Дмитрий Эдуардович</v>
      </c>
      <c r="G49" s="312"/>
    </row>
    <row r="50" spans="1:9" s="385" customFormat="1" ht="6" hidden="1">
      <c r="A50" s="454"/>
      <c r="B50" s="455"/>
      <c r="C50" s="381"/>
      <c r="D50" s="456"/>
      <c r="E50" s="457"/>
      <c r="F50" s="458"/>
      <c r="G50" s="459"/>
      <c r="I50" s="386"/>
    </row>
    <row r="51" spans="1:9" ht="19.5" hidden="1">
      <c r="A51" s="42"/>
      <c r="B51" s="43"/>
      <c r="D51" s="44"/>
      <c r="E51" s="52"/>
      <c r="F51" s="295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5"/>
      <c r="G54" s="36"/>
    </row>
    <row r="55" spans="1:9" ht="19.5" hidden="1">
      <c r="A55" s="42"/>
      <c r="B55" s="43"/>
      <c r="D55" s="44"/>
      <c r="E55" s="52"/>
      <c r="F55" s="295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0" t="s">
        <v>512</v>
      </c>
      <c r="G58" s="464"/>
    </row>
    <row r="59" spans="1:9" ht="27">
      <c r="A59" s="42"/>
      <c r="B59" s="43"/>
      <c r="D59" s="44"/>
      <c r="E59" s="461" t="s">
        <v>513</v>
      </c>
      <c r="F59" s="462" t="s">
        <v>2098</v>
      </c>
      <c r="G59" s="464"/>
    </row>
    <row r="60" spans="1:9" ht="27">
      <c r="A60" s="42"/>
      <c r="B60" s="43"/>
      <c r="D60" s="44"/>
      <c r="E60" s="461" t="s">
        <v>514</v>
      </c>
      <c r="F60" s="462" t="s">
        <v>2099</v>
      </c>
      <c r="G60" s="464"/>
    </row>
    <row r="61" spans="1:9" ht="27">
      <c r="A61" s="42"/>
      <c r="B61" s="43"/>
      <c r="D61" s="44"/>
      <c r="E61" s="461" t="s">
        <v>515</v>
      </c>
      <c r="F61" s="462" t="s">
        <v>2100</v>
      </c>
      <c r="G61" s="464"/>
    </row>
    <row r="62" spans="1:9" ht="27">
      <c r="E62" s="463" t="s">
        <v>516</v>
      </c>
      <c r="F62" s="462" t="s">
        <v>2101</v>
      </c>
      <c r="G62" s="465"/>
    </row>
  </sheetData>
  <sheetProtection algorithmName="SHA-512" hashValue="ZirM2shgKTBhva5TT1lsJCxOk9D1giDeH9fjtb6HNPwpY+g2q7qqfM5MShR8stE2hps/5haNjYxvc3/tO941XQ==" saltValue="UZC1uuql7ifDraiz2tGSDQ==" spinCount="100000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7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  <dataValidation type="list" allowBlank="1" showInputMessage="1" showErrorMessage="1" errorTitle="Ошибка" error="Выберите значение из списка" prompt="Выберите значение из списка" sqref="F39">
      <formula1>kind_of_org_type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181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1199</v>
      </c>
      <c r="B1" s="6" t="s">
        <v>590</v>
      </c>
      <c r="C1" s="6" t="s">
        <v>591</v>
      </c>
      <c r="D1" s="6" t="s">
        <v>592</v>
      </c>
      <c r="E1" s="6" t="s">
        <v>593</v>
      </c>
      <c r="F1" s="6" t="s">
        <v>594</v>
      </c>
      <c r="G1" s="6" t="s">
        <v>595</v>
      </c>
      <c r="H1" s="6" t="s">
        <v>596</v>
      </c>
      <c r="I1" s="6" t="s">
        <v>597</v>
      </c>
    </row>
    <row r="2" spans="1:10">
      <c r="A2" s="6">
        <v>1</v>
      </c>
      <c r="B2" s="6" t="s">
        <v>598</v>
      </c>
      <c r="C2" s="6" t="s">
        <v>90</v>
      </c>
      <c r="D2" s="6" t="s">
        <v>599</v>
      </c>
      <c r="E2" s="6" t="s">
        <v>600</v>
      </c>
      <c r="F2" s="6" t="s">
        <v>601</v>
      </c>
      <c r="G2" s="6" t="s">
        <v>602</v>
      </c>
      <c r="H2" s="6" t="s">
        <v>376</v>
      </c>
      <c r="I2" s="6" t="s">
        <v>376</v>
      </c>
      <c r="J2" s="6" t="s">
        <v>221</v>
      </c>
    </row>
    <row r="3" spans="1:10">
      <c r="A3" s="6">
        <v>2</v>
      </c>
      <c r="B3" s="6" t="s">
        <v>598</v>
      </c>
      <c r="C3" s="6" t="s">
        <v>90</v>
      </c>
      <c r="D3" s="6" t="s">
        <v>603</v>
      </c>
      <c r="E3" s="6" t="s">
        <v>604</v>
      </c>
      <c r="F3" s="6" t="s">
        <v>605</v>
      </c>
      <c r="G3" s="6" t="s">
        <v>606</v>
      </c>
      <c r="H3" s="6" t="s">
        <v>376</v>
      </c>
      <c r="I3" s="6" t="s">
        <v>376</v>
      </c>
      <c r="J3" s="6" t="s">
        <v>221</v>
      </c>
    </row>
    <row r="4" spans="1:10">
      <c r="A4" s="6">
        <v>3</v>
      </c>
      <c r="B4" s="6" t="s">
        <v>598</v>
      </c>
      <c r="C4" s="6" t="s">
        <v>90</v>
      </c>
      <c r="D4" s="6" t="s">
        <v>607</v>
      </c>
      <c r="E4" s="6" t="s">
        <v>608</v>
      </c>
      <c r="F4" s="6" t="s">
        <v>609</v>
      </c>
      <c r="G4" s="6" t="s">
        <v>610</v>
      </c>
      <c r="H4" s="6" t="s">
        <v>376</v>
      </c>
      <c r="I4" s="6" t="s">
        <v>376</v>
      </c>
      <c r="J4" s="6" t="s">
        <v>221</v>
      </c>
    </row>
    <row r="5" spans="1:10">
      <c r="A5" s="6">
        <v>4</v>
      </c>
      <c r="B5" s="6" t="s">
        <v>598</v>
      </c>
      <c r="C5" s="6" t="s">
        <v>90</v>
      </c>
      <c r="D5" s="6" t="s">
        <v>611</v>
      </c>
      <c r="E5" s="6" t="s">
        <v>612</v>
      </c>
      <c r="F5" s="6" t="s">
        <v>613</v>
      </c>
      <c r="G5" s="6" t="s">
        <v>614</v>
      </c>
      <c r="H5" s="6" t="s">
        <v>376</v>
      </c>
      <c r="I5" s="6" t="s">
        <v>376</v>
      </c>
      <c r="J5" s="6" t="s">
        <v>221</v>
      </c>
    </row>
    <row r="6" spans="1:10">
      <c r="A6" s="6">
        <v>5</v>
      </c>
      <c r="B6" s="6" t="s">
        <v>598</v>
      </c>
      <c r="C6" s="6" t="s">
        <v>90</v>
      </c>
      <c r="D6" s="6" t="s">
        <v>615</v>
      </c>
      <c r="E6" s="6" t="s">
        <v>616</v>
      </c>
      <c r="F6" s="6" t="s">
        <v>617</v>
      </c>
      <c r="G6" s="6" t="s">
        <v>618</v>
      </c>
      <c r="H6" s="6" t="s">
        <v>619</v>
      </c>
      <c r="I6" s="6" t="s">
        <v>376</v>
      </c>
      <c r="J6" s="6" t="s">
        <v>221</v>
      </c>
    </row>
    <row r="7" spans="1:10">
      <c r="A7" s="6">
        <v>6</v>
      </c>
      <c r="B7" s="6" t="s">
        <v>598</v>
      </c>
      <c r="C7" s="6" t="s">
        <v>90</v>
      </c>
      <c r="D7" s="6" t="s">
        <v>620</v>
      </c>
      <c r="E7" s="6" t="s">
        <v>621</v>
      </c>
      <c r="F7" s="6" t="s">
        <v>622</v>
      </c>
      <c r="G7" s="6" t="s">
        <v>623</v>
      </c>
      <c r="H7" s="6" t="s">
        <v>624</v>
      </c>
      <c r="I7" s="6" t="s">
        <v>376</v>
      </c>
      <c r="J7" s="6" t="s">
        <v>221</v>
      </c>
    </row>
    <row r="8" spans="1:10">
      <c r="A8" s="6">
        <v>7</v>
      </c>
      <c r="B8" s="6" t="s">
        <v>598</v>
      </c>
      <c r="C8" s="6" t="s">
        <v>90</v>
      </c>
      <c r="D8" s="6" t="s">
        <v>625</v>
      </c>
      <c r="E8" s="6" t="s">
        <v>626</v>
      </c>
      <c r="F8" s="6" t="s">
        <v>627</v>
      </c>
      <c r="G8" s="6" t="s">
        <v>628</v>
      </c>
      <c r="H8" s="6" t="s">
        <v>376</v>
      </c>
      <c r="I8" s="6" t="s">
        <v>376</v>
      </c>
      <c r="J8" s="6" t="s">
        <v>221</v>
      </c>
    </row>
    <row r="9" spans="1:10">
      <c r="A9" s="6">
        <v>8</v>
      </c>
      <c r="B9" s="6" t="s">
        <v>598</v>
      </c>
      <c r="C9" s="6" t="s">
        <v>90</v>
      </c>
      <c r="D9" s="6" t="s">
        <v>629</v>
      </c>
      <c r="E9" s="6" t="s">
        <v>630</v>
      </c>
      <c r="F9" s="6" t="s">
        <v>631</v>
      </c>
      <c r="G9" s="6" t="s">
        <v>632</v>
      </c>
      <c r="H9" s="6" t="s">
        <v>376</v>
      </c>
      <c r="I9" s="6" t="s">
        <v>376</v>
      </c>
      <c r="J9" s="6" t="s">
        <v>221</v>
      </c>
    </row>
    <row r="10" spans="1:10">
      <c r="A10" s="6">
        <v>9</v>
      </c>
      <c r="B10" s="6" t="s">
        <v>598</v>
      </c>
      <c r="C10" s="6" t="s">
        <v>90</v>
      </c>
      <c r="D10" s="6" t="s">
        <v>633</v>
      </c>
      <c r="E10" s="6" t="s">
        <v>634</v>
      </c>
      <c r="F10" s="6" t="s">
        <v>635</v>
      </c>
      <c r="G10" s="6" t="s">
        <v>636</v>
      </c>
      <c r="H10" s="6" t="s">
        <v>376</v>
      </c>
      <c r="I10" s="6" t="s">
        <v>376</v>
      </c>
      <c r="J10" s="6" t="s">
        <v>221</v>
      </c>
    </row>
    <row r="11" spans="1:10">
      <c r="A11" s="6">
        <v>10</v>
      </c>
      <c r="B11" s="6" t="s">
        <v>598</v>
      </c>
      <c r="C11" s="6" t="s">
        <v>90</v>
      </c>
      <c r="D11" s="6" t="s">
        <v>637</v>
      </c>
      <c r="E11" s="6" t="s">
        <v>638</v>
      </c>
      <c r="F11" s="6" t="s">
        <v>639</v>
      </c>
      <c r="G11" s="6" t="s">
        <v>640</v>
      </c>
      <c r="H11" s="6" t="s">
        <v>641</v>
      </c>
      <c r="I11" s="6" t="s">
        <v>376</v>
      </c>
      <c r="J11" s="6" t="s">
        <v>221</v>
      </c>
    </row>
    <row r="12" spans="1:10">
      <c r="A12" s="6">
        <v>11</v>
      </c>
      <c r="B12" s="6" t="s">
        <v>598</v>
      </c>
      <c r="C12" s="6" t="s">
        <v>90</v>
      </c>
      <c r="D12" s="6" t="s">
        <v>690</v>
      </c>
      <c r="E12" s="6" t="s">
        <v>2149</v>
      </c>
      <c r="F12" s="6" t="s">
        <v>691</v>
      </c>
      <c r="G12" s="6" t="s">
        <v>676</v>
      </c>
      <c r="H12" s="6" t="s">
        <v>376</v>
      </c>
      <c r="I12" s="6" t="s">
        <v>376</v>
      </c>
      <c r="J12" s="6" t="s">
        <v>221</v>
      </c>
    </row>
    <row r="13" spans="1:10">
      <c r="A13" s="6">
        <v>12</v>
      </c>
      <c r="B13" s="6" t="s">
        <v>598</v>
      </c>
      <c r="C13" s="6" t="s">
        <v>90</v>
      </c>
      <c r="D13" s="6" t="s">
        <v>642</v>
      </c>
      <c r="E13" s="6" t="s">
        <v>643</v>
      </c>
      <c r="F13" s="6" t="s">
        <v>644</v>
      </c>
      <c r="G13" s="6" t="s">
        <v>645</v>
      </c>
      <c r="H13" s="6" t="s">
        <v>376</v>
      </c>
      <c r="I13" s="6" t="s">
        <v>376</v>
      </c>
      <c r="J13" s="6" t="s">
        <v>221</v>
      </c>
    </row>
    <row r="14" spans="1:10">
      <c r="A14" s="6">
        <v>13</v>
      </c>
      <c r="B14" s="6" t="s">
        <v>598</v>
      </c>
      <c r="C14" s="6" t="s">
        <v>90</v>
      </c>
      <c r="D14" s="6" t="s">
        <v>646</v>
      </c>
      <c r="E14" s="6" t="s">
        <v>647</v>
      </c>
      <c r="F14" s="6" t="s">
        <v>648</v>
      </c>
      <c r="G14" s="6" t="s">
        <v>649</v>
      </c>
      <c r="H14" s="6" t="s">
        <v>376</v>
      </c>
      <c r="I14" s="6" t="s">
        <v>376</v>
      </c>
      <c r="J14" s="6" t="s">
        <v>221</v>
      </c>
    </row>
    <row r="15" spans="1:10">
      <c r="A15" s="6">
        <v>14</v>
      </c>
      <c r="B15" s="6" t="s">
        <v>598</v>
      </c>
      <c r="C15" s="6" t="s">
        <v>90</v>
      </c>
      <c r="D15" s="6" t="s">
        <v>650</v>
      </c>
      <c r="E15" s="6" t="s">
        <v>651</v>
      </c>
      <c r="F15" s="6" t="s">
        <v>652</v>
      </c>
      <c r="G15" s="6" t="s">
        <v>653</v>
      </c>
      <c r="H15" s="6" t="s">
        <v>376</v>
      </c>
      <c r="I15" s="6" t="s">
        <v>376</v>
      </c>
      <c r="J15" s="6" t="s">
        <v>221</v>
      </c>
    </row>
    <row r="16" spans="1:10">
      <c r="A16" s="6">
        <v>15</v>
      </c>
      <c r="B16" s="6" t="s">
        <v>598</v>
      </c>
      <c r="C16" s="6" t="s">
        <v>90</v>
      </c>
      <c r="D16" s="6" t="s">
        <v>654</v>
      </c>
      <c r="E16" s="6" t="s">
        <v>655</v>
      </c>
      <c r="F16" s="6" t="s">
        <v>656</v>
      </c>
      <c r="G16" s="6" t="s">
        <v>657</v>
      </c>
      <c r="H16" s="6" t="s">
        <v>658</v>
      </c>
      <c r="I16" s="6" t="s">
        <v>376</v>
      </c>
      <c r="J16" s="6" t="s">
        <v>221</v>
      </c>
    </row>
    <row r="17" spans="1:10">
      <c r="A17" s="6">
        <v>16</v>
      </c>
      <c r="B17" s="6" t="s">
        <v>598</v>
      </c>
      <c r="C17" s="6" t="s">
        <v>90</v>
      </c>
      <c r="D17" s="6" t="s">
        <v>891</v>
      </c>
      <c r="E17" s="6" t="s">
        <v>2150</v>
      </c>
      <c r="F17" s="6" t="s">
        <v>892</v>
      </c>
      <c r="G17" s="6" t="s">
        <v>893</v>
      </c>
      <c r="H17" s="6" t="s">
        <v>376</v>
      </c>
      <c r="I17" s="6" t="s">
        <v>376</v>
      </c>
      <c r="J17" s="6" t="s">
        <v>221</v>
      </c>
    </row>
    <row r="18" spans="1:10">
      <c r="A18" s="6">
        <v>17</v>
      </c>
      <c r="B18" s="6" t="s">
        <v>598</v>
      </c>
      <c r="C18" s="6" t="s">
        <v>90</v>
      </c>
      <c r="D18" s="6" t="s">
        <v>659</v>
      </c>
      <c r="E18" s="6" t="s">
        <v>660</v>
      </c>
      <c r="F18" s="6" t="s">
        <v>656</v>
      </c>
      <c r="G18" s="6" t="s">
        <v>661</v>
      </c>
      <c r="H18" s="6" t="s">
        <v>376</v>
      </c>
      <c r="I18" s="6" t="s">
        <v>376</v>
      </c>
      <c r="J18" s="6" t="s">
        <v>221</v>
      </c>
    </row>
    <row r="19" spans="1:10">
      <c r="A19" s="6">
        <v>18</v>
      </c>
      <c r="B19" s="6" t="s">
        <v>598</v>
      </c>
      <c r="C19" s="6" t="s">
        <v>90</v>
      </c>
      <c r="D19" s="6" t="s">
        <v>662</v>
      </c>
      <c r="E19" s="6" t="s">
        <v>663</v>
      </c>
      <c r="F19" s="6" t="s">
        <v>664</v>
      </c>
      <c r="G19" s="6" t="s">
        <v>665</v>
      </c>
      <c r="H19" s="6" t="s">
        <v>376</v>
      </c>
      <c r="I19" s="6" t="s">
        <v>376</v>
      </c>
      <c r="J19" s="6" t="s">
        <v>221</v>
      </c>
    </row>
    <row r="20" spans="1:10">
      <c r="A20" s="6">
        <v>19</v>
      </c>
      <c r="B20" s="6" t="s">
        <v>598</v>
      </c>
      <c r="C20" s="6" t="s">
        <v>90</v>
      </c>
      <c r="D20" s="6" t="s">
        <v>666</v>
      </c>
      <c r="E20" s="6" t="s">
        <v>667</v>
      </c>
      <c r="F20" s="6" t="s">
        <v>668</v>
      </c>
      <c r="G20" s="6" t="s">
        <v>653</v>
      </c>
      <c r="H20" s="6" t="s">
        <v>376</v>
      </c>
      <c r="I20" s="6" t="s">
        <v>376</v>
      </c>
      <c r="J20" s="6" t="s">
        <v>221</v>
      </c>
    </row>
    <row r="21" spans="1:10">
      <c r="A21" s="6">
        <v>20</v>
      </c>
      <c r="B21" s="6" t="s">
        <v>598</v>
      </c>
      <c r="C21" s="6" t="s">
        <v>90</v>
      </c>
      <c r="D21" s="6" t="s">
        <v>669</v>
      </c>
      <c r="E21" s="6" t="s">
        <v>670</v>
      </c>
      <c r="F21" s="6" t="s">
        <v>671</v>
      </c>
      <c r="G21" s="6" t="s">
        <v>672</v>
      </c>
      <c r="H21" s="6" t="s">
        <v>376</v>
      </c>
      <c r="I21" s="6" t="s">
        <v>376</v>
      </c>
      <c r="J21" s="6" t="s">
        <v>221</v>
      </c>
    </row>
    <row r="22" spans="1:10">
      <c r="A22" s="6">
        <v>21</v>
      </c>
      <c r="B22" s="6" t="s">
        <v>598</v>
      </c>
      <c r="C22" s="6" t="s">
        <v>90</v>
      </c>
      <c r="D22" s="6" t="s">
        <v>673</v>
      </c>
      <c r="E22" s="6" t="s">
        <v>674</v>
      </c>
      <c r="F22" s="6" t="s">
        <v>675</v>
      </c>
      <c r="G22" s="6" t="s">
        <v>676</v>
      </c>
      <c r="H22" s="6" t="s">
        <v>376</v>
      </c>
      <c r="I22" s="6" t="s">
        <v>376</v>
      </c>
      <c r="J22" s="6" t="s">
        <v>221</v>
      </c>
    </row>
    <row r="23" spans="1:10">
      <c r="A23" s="6">
        <v>22</v>
      </c>
      <c r="B23" s="6" t="s">
        <v>598</v>
      </c>
      <c r="C23" s="6" t="s">
        <v>90</v>
      </c>
      <c r="D23" s="6" t="s">
        <v>677</v>
      </c>
      <c r="E23" s="6" t="s">
        <v>678</v>
      </c>
      <c r="F23" s="6" t="s">
        <v>679</v>
      </c>
      <c r="G23" s="6" t="s">
        <v>680</v>
      </c>
      <c r="H23" s="6" t="s">
        <v>376</v>
      </c>
      <c r="I23" s="6" t="s">
        <v>376</v>
      </c>
      <c r="J23" s="6" t="s">
        <v>221</v>
      </c>
    </row>
    <row r="24" spans="1:10">
      <c r="A24" s="6">
        <v>23</v>
      </c>
      <c r="B24" s="6" t="s">
        <v>598</v>
      </c>
      <c r="C24" s="6" t="s">
        <v>90</v>
      </c>
      <c r="D24" s="6" t="s">
        <v>681</v>
      </c>
      <c r="E24" s="6" t="s">
        <v>682</v>
      </c>
      <c r="F24" s="6" t="s">
        <v>683</v>
      </c>
      <c r="G24" s="6" t="s">
        <v>676</v>
      </c>
      <c r="H24" s="6" t="s">
        <v>376</v>
      </c>
      <c r="I24" s="6" t="s">
        <v>376</v>
      </c>
      <c r="J24" s="6" t="s">
        <v>221</v>
      </c>
    </row>
    <row r="25" spans="1:10">
      <c r="A25" s="6">
        <v>24</v>
      </c>
      <c r="B25" s="6" t="s">
        <v>598</v>
      </c>
      <c r="C25" s="6" t="s">
        <v>90</v>
      </c>
      <c r="D25" s="6" t="s">
        <v>684</v>
      </c>
      <c r="E25" s="6" t="s">
        <v>685</v>
      </c>
      <c r="F25" s="6" t="s">
        <v>686</v>
      </c>
      <c r="G25" s="6" t="s">
        <v>649</v>
      </c>
      <c r="H25" s="6" t="s">
        <v>376</v>
      </c>
      <c r="I25" s="6" t="s">
        <v>376</v>
      </c>
      <c r="J25" s="6" t="s">
        <v>221</v>
      </c>
    </row>
    <row r="26" spans="1:10">
      <c r="A26" s="6">
        <v>25</v>
      </c>
      <c r="B26" s="6" t="s">
        <v>598</v>
      </c>
      <c r="C26" s="6" t="s">
        <v>90</v>
      </c>
      <c r="D26" s="6" t="s">
        <v>687</v>
      </c>
      <c r="E26" s="6" t="s">
        <v>688</v>
      </c>
      <c r="F26" s="6" t="s">
        <v>689</v>
      </c>
      <c r="G26" s="6" t="s">
        <v>649</v>
      </c>
      <c r="H26" s="6" t="s">
        <v>376</v>
      </c>
      <c r="I26" s="6" t="s">
        <v>376</v>
      </c>
      <c r="J26" s="6" t="s">
        <v>221</v>
      </c>
    </row>
    <row r="27" spans="1:10">
      <c r="A27" s="6">
        <v>26</v>
      </c>
      <c r="B27" s="6" t="s">
        <v>598</v>
      </c>
      <c r="C27" s="6" t="s">
        <v>90</v>
      </c>
      <c r="D27" s="6" t="s">
        <v>692</v>
      </c>
      <c r="E27" s="6" t="s">
        <v>693</v>
      </c>
      <c r="F27" s="6" t="s">
        <v>694</v>
      </c>
      <c r="G27" s="6" t="s">
        <v>676</v>
      </c>
      <c r="H27" s="6" t="s">
        <v>376</v>
      </c>
      <c r="I27" s="6" t="s">
        <v>376</v>
      </c>
      <c r="J27" s="6" t="s">
        <v>221</v>
      </c>
    </row>
    <row r="28" spans="1:10">
      <c r="A28" s="6">
        <v>27</v>
      </c>
      <c r="B28" s="6" t="s">
        <v>598</v>
      </c>
      <c r="C28" s="6" t="s">
        <v>90</v>
      </c>
      <c r="D28" s="6" t="s">
        <v>695</v>
      </c>
      <c r="E28" s="6" t="s">
        <v>696</v>
      </c>
      <c r="F28" s="6" t="s">
        <v>697</v>
      </c>
      <c r="G28" s="6" t="s">
        <v>698</v>
      </c>
      <c r="H28" s="6" t="s">
        <v>376</v>
      </c>
      <c r="I28" s="6" t="s">
        <v>376</v>
      </c>
      <c r="J28" s="6" t="s">
        <v>221</v>
      </c>
    </row>
    <row r="29" spans="1:10">
      <c r="A29" s="6">
        <v>28</v>
      </c>
      <c r="B29" s="6" t="s">
        <v>598</v>
      </c>
      <c r="C29" s="6" t="s">
        <v>90</v>
      </c>
      <c r="D29" s="6" t="s">
        <v>699</v>
      </c>
      <c r="E29" s="6" t="s">
        <v>700</v>
      </c>
      <c r="F29" s="6" t="s">
        <v>701</v>
      </c>
      <c r="G29" s="6" t="s">
        <v>606</v>
      </c>
      <c r="H29" s="6" t="s">
        <v>376</v>
      </c>
      <c r="I29" s="6" t="s">
        <v>376</v>
      </c>
      <c r="J29" s="6" t="s">
        <v>221</v>
      </c>
    </row>
    <row r="30" spans="1:10">
      <c r="A30" s="6">
        <v>29</v>
      </c>
      <c r="B30" s="6" t="s">
        <v>598</v>
      </c>
      <c r="C30" s="6" t="s">
        <v>90</v>
      </c>
      <c r="D30" s="6" t="s">
        <v>2123</v>
      </c>
      <c r="E30" s="6" t="s">
        <v>2124</v>
      </c>
      <c r="F30" s="6" t="s">
        <v>2125</v>
      </c>
      <c r="G30" s="6" t="s">
        <v>748</v>
      </c>
      <c r="H30" s="6" t="s">
        <v>376</v>
      </c>
      <c r="I30" s="6" t="s">
        <v>376</v>
      </c>
      <c r="J30" s="6" t="s">
        <v>221</v>
      </c>
    </row>
    <row r="31" spans="1:10">
      <c r="A31" s="6">
        <v>30</v>
      </c>
      <c r="B31" s="6" t="s">
        <v>598</v>
      </c>
      <c r="C31" s="6" t="s">
        <v>90</v>
      </c>
      <c r="D31" s="6" t="s">
        <v>702</v>
      </c>
      <c r="E31" s="6" t="s">
        <v>703</v>
      </c>
      <c r="F31" s="6" t="s">
        <v>704</v>
      </c>
      <c r="G31" s="6" t="s">
        <v>705</v>
      </c>
      <c r="H31" s="6" t="s">
        <v>376</v>
      </c>
      <c r="I31" s="6" t="s">
        <v>376</v>
      </c>
      <c r="J31" s="6" t="s">
        <v>221</v>
      </c>
    </row>
    <row r="32" spans="1:10">
      <c r="A32" s="6">
        <v>31</v>
      </c>
      <c r="B32" s="6" t="s">
        <v>598</v>
      </c>
      <c r="C32" s="6" t="s">
        <v>90</v>
      </c>
      <c r="D32" s="6" t="s">
        <v>706</v>
      </c>
      <c r="E32" s="6" t="s">
        <v>707</v>
      </c>
      <c r="F32" s="6" t="s">
        <v>708</v>
      </c>
      <c r="G32" s="6" t="s">
        <v>709</v>
      </c>
      <c r="H32" s="6" t="s">
        <v>710</v>
      </c>
      <c r="I32" s="6" t="s">
        <v>376</v>
      </c>
      <c r="J32" s="6" t="s">
        <v>221</v>
      </c>
    </row>
    <row r="33" spans="1:10">
      <c r="A33" s="6">
        <v>32</v>
      </c>
      <c r="B33" s="6" t="s">
        <v>598</v>
      </c>
      <c r="C33" s="6" t="s">
        <v>90</v>
      </c>
      <c r="D33" s="6" t="s">
        <v>711</v>
      </c>
      <c r="E33" s="6" t="s">
        <v>712</v>
      </c>
      <c r="F33" s="6" t="s">
        <v>713</v>
      </c>
      <c r="G33" s="6" t="s">
        <v>714</v>
      </c>
      <c r="H33" s="6" t="s">
        <v>376</v>
      </c>
      <c r="I33" s="6" t="s">
        <v>376</v>
      </c>
      <c r="J33" s="6" t="s">
        <v>221</v>
      </c>
    </row>
    <row r="34" spans="1:10">
      <c r="A34" s="6">
        <v>33</v>
      </c>
      <c r="B34" s="6" t="s">
        <v>598</v>
      </c>
      <c r="C34" s="6" t="s">
        <v>90</v>
      </c>
      <c r="D34" s="6" t="s">
        <v>715</v>
      </c>
      <c r="E34" s="6" t="s">
        <v>716</v>
      </c>
      <c r="F34" s="6" t="s">
        <v>717</v>
      </c>
      <c r="G34" s="6" t="s">
        <v>718</v>
      </c>
      <c r="H34" s="6" t="s">
        <v>376</v>
      </c>
      <c r="I34" s="6" t="s">
        <v>376</v>
      </c>
      <c r="J34" s="6" t="s">
        <v>221</v>
      </c>
    </row>
    <row r="35" spans="1:10">
      <c r="A35" s="6">
        <v>34</v>
      </c>
      <c r="B35" s="6" t="s">
        <v>598</v>
      </c>
      <c r="C35" s="6" t="s">
        <v>90</v>
      </c>
      <c r="D35" s="6" t="s">
        <v>719</v>
      </c>
      <c r="E35" s="6" t="s">
        <v>720</v>
      </c>
      <c r="F35" s="6" t="s">
        <v>721</v>
      </c>
      <c r="G35" s="6" t="s">
        <v>722</v>
      </c>
      <c r="H35" s="6" t="s">
        <v>376</v>
      </c>
      <c r="I35" s="6" t="s">
        <v>376</v>
      </c>
      <c r="J35" s="6" t="s">
        <v>221</v>
      </c>
    </row>
    <row r="36" spans="1:10">
      <c r="A36" s="6">
        <v>35</v>
      </c>
      <c r="B36" s="6" t="s">
        <v>598</v>
      </c>
      <c r="C36" s="6" t="s">
        <v>90</v>
      </c>
      <c r="D36" s="6" t="s">
        <v>723</v>
      </c>
      <c r="E36" s="6" t="s">
        <v>724</v>
      </c>
      <c r="F36" s="6" t="s">
        <v>725</v>
      </c>
      <c r="G36" s="6" t="s">
        <v>726</v>
      </c>
      <c r="H36" s="6" t="s">
        <v>376</v>
      </c>
      <c r="I36" s="6" t="s">
        <v>376</v>
      </c>
      <c r="J36" s="6" t="s">
        <v>221</v>
      </c>
    </row>
    <row r="37" spans="1:10">
      <c r="A37" s="6">
        <v>36</v>
      </c>
      <c r="B37" s="6" t="s">
        <v>598</v>
      </c>
      <c r="C37" s="6" t="s">
        <v>90</v>
      </c>
      <c r="D37" s="6" t="s">
        <v>727</v>
      </c>
      <c r="E37" s="6" t="s">
        <v>728</v>
      </c>
      <c r="F37" s="6" t="s">
        <v>729</v>
      </c>
      <c r="G37" s="6" t="s">
        <v>653</v>
      </c>
      <c r="H37" s="6" t="s">
        <v>730</v>
      </c>
      <c r="I37" s="6" t="s">
        <v>376</v>
      </c>
      <c r="J37" s="6" t="s">
        <v>221</v>
      </c>
    </row>
    <row r="38" spans="1:10">
      <c r="A38" s="6">
        <v>37</v>
      </c>
      <c r="B38" s="6" t="s">
        <v>598</v>
      </c>
      <c r="C38" s="6" t="s">
        <v>90</v>
      </c>
      <c r="D38" s="6" t="s">
        <v>731</v>
      </c>
      <c r="E38" s="6" t="s">
        <v>732</v>
      </c>
      <c r="F38" s="6" t="s">
        <v>733</v>
      </c>
      <c r="G38" s="6" t="s">
        <v>653</v>
      </c>
      <c r="H38" s="6" t="s">
        <v>376</v>
      </c>
      <c r="I38" s="6" t="s">
        <v>376</v>
      </c>
      <c r="J38" s="6" t="s">
        <v>221</v>
      </c>
    </row>
    <row r="39" spans="1:10">
      <c r="A39" s="6">
        <v>38</v>
      </c>
      <c r="B39" s="6" t="s">
        <v>598</v>
      </c>
      <c r="C39" s="6" t="s">
        <v>90</v>
      </c>
      <c r="D39" s="6" t="s">
        <v>734</v>
      </c>
      <c r="E39" s="6" t="s">
        <v>735</v>
      </c>
      <c r="F39" s="6" t="s">
        <v>736</v>
      </c>
      <c r="G39" s="6" t="s">
        <v>737</v>
      </c>
      <c r="H39" s="6" t="s">
        <v>376</v>
      </c>
      <c r="I39" s="6" t="s">
        <v>2151</v>
      </c>
      <c r="J39" s="6" t="s">
        <v>221</v>
      </c>
    </row>
    <row r="40" spans="1:10">
      <c r="A40" s="6">
        <v>39</v>
      </c>
      <c r="B40" s="6" t="s">
        <v>598</v>
      </c>
      <c r="C40" s="6" t="s">
        <v>90</v>
      </c>
      <c r="D40" s="6" t="s">
        <v>738</v>
      </c>
      <c r="E40" s="6" t="s">
        <v>739</v>
      </c>
      <c r="F40" s="6" t="s">
        <v>740</v>
      </c>
      <c r="G40" s="6" t="s">
        <v>722</v>
      </c>
      <c r="H40" s="6" t="s">
        <v>376</v>
      </c>
      <c r="I40" s="6" t="s">
        <v>376</v>
      </c>
      <c r="J40" s="6" t="s">
        <v>221</v>
      </c>
    </row>
    <row r="41" spans="1:10">
      <c r="A41" s="6">
        <v>40</v>
      </c>
      <c r="B41" s="6" t="s">
        <v>598</v>
      </c>
      <c r="C41" s="6" t="s">
        <v>90</v>
      </c>
      <c r="D41" s="6" t="s">
        <v>741</v>
      </c>
      <c r="E41" s="6" t="s">
        <v>742</v>
      </c>
      <c r="F41" s="6" t="s">
        <v>743</v>
      </c>
      <c r="G41" s="6" t="s">
        <v>744</v>
      </c>
      <c r="H41" s="6" t="s">
        <v>376</v>
      </c>
      <c r="I41" s="6" t="s">
        <v>376</v>
      </c>
      <c r="J41" s="6" t="s">
        <v>221</v>
      </c>
    </row>
    <row r="42" spans="1:10">
      <c r="A42" s="6">
        <v>41</v>
      </c>
      <c r="B42" s="6" t="s">
        <v>598</v>
      </c>
      <c r="C42" s="6" t="s">
        <v>90</v>
      </c>
      <c r="D42" s="6" t="s">
        <v>745</v>
      </c>
      <c r="E42" s="6" t="s">
        <v>746</v>
      </c>
      <c r="F42" s="6" t="s">
        <v>747</v>
      </c>
      <c r="G42" s="6" t="s">
        <v>748</v>
      </c>
      <c r="H42" s="6" t="s">
        <v>749</v>
      </c>
      <c r="I42" s="6" t="s">
        <v>376</v>
      </c>
      <c r="J42" s="6" t="s">
        <v>221</v>
      </c>
    </row>
    <row r="43" spans="1:10">
      <c r="A43" s="6">
        <v>42</v>
      </c>
      <c r="B43" s="6" t="s">
        <v>598</v>
      </c>
      <c r="C43" s="6" t="s">
        <v>90</v>
      </c>
      <c r="D43" s="6" t="s">
        <v>750</v>
      </c>
      <c r="E43" s="6" t="s">
        <v>751</v>
      </c>
      <c r="F43" s="6" t="s">
        <v>752</v>
      </c>
      <c r="G43" s="6" t="s">
        <v>753</v>
      </c>
      <c r="H43" s="6" t="s">
        <v>376</v>
      </c>
      <c r="I43" s="6" t="s">
        <v>376</v>
      </c>
      <c r="J43" s="6" t="s">
        <v>221</v>
      </c>
    </row>
    <row r="44" spans="1:10">
      <c r="A44" s="6">
        <v>43</v>
      </c>
      <c r="B44" s="6" t="s">
        <v>598</v>
      </c>
      <c r="C44" s="6" t="s">
        <v>90</v>
      </c>
      <c r="D44" s="6" t="s">
        <v>754</v>
      </c>
      <c r="E44" s="6" t="s">
        <v>755</v>
      </c>
      <c r="F44" s="6" t="s">
        <v>756</v>
      </c>
      <c r="G44" s="6" t="s">
        <v>744</v>
      </c>
      <c r="H44" s="6" t="s">
        <v>757</v>
      </c>
      <c r="I44" s="6" t="s">
        <v>376</v>
      </c>
      <c r="J44" s="6" t="s">
        <v>221</v>
      </c>
    </row>
    <row r="45" spans="1:10">
      <c r="A45" s="6">
        <v>44</v>
      </c>
      <c r="B45" s="6" t="s">
        <v>598</v>
      </c>
      <c r="C45" s="6" t="s">
        <v>90</v>
      </c>
      <c r="D45" s="6" t="s">
        <v>758</v>
      </c>
      <c r="E45" s="6" t="s">
        <v>759</v>
      </c>
      <c r="F45" s="6" t="s">
        <v>760</v>
      </c>
      <c r="G45" s="6" t="s">
        <v>672</v>
      </c>
      <c r="H45" s="6" t="s">
        <v>376</v>
      </c>
      <c r="I45" s="6" t="s">
        <v>376</v>
      </c>
      <c r="J45" s="6" t="s">
        <v>221</v>
      </c>
    </row>
    <row r="46" spans="1:10">
      <c r="A46" s="6">
        <v>45</v>
      </c>
      <c r="B46" s="6" t="s">
        <v>598</v>
      </c>
      <c r="C46" s="6" t="s">
        <v>90</v>
      </c>
      <c r="D46" s="6" t="s">
        <v>761</v>
      </c>
      <c r="E46" s="6" t="s">
        <v>762</v>
      </c>
      <c r="F46" s="6" t="s">
        <v>763</v>
      </c>
      <c r="G46" s="6" t="s">
        <v>653</v>
      </c>
      <c r="H46" s="6" t="s">
        <v>376</v>
      </c>
      <c r="I46" s="6" t="s">
        <v>376</v>
      </c>
      <c r="J46" s="6" t="s">
        <v>221</v>
      </c>
    </row>
    <row r="47" spans="1:10">
      <c r="A47" s="6">
        <v>46</v>
      </c>
      <c r="B47" s="6" t="s">
        <v>598</v>
      </c>
      <c r="C47" s="6" t="s">
        <v>90</v>
      </c>
      <c r="D47" s="6" t="s">
        <v>764</v>
      </c>
      <c r="E47" s="6" t="s">
        <v>765</v>
      </c>
      <c r="F47" s="6" t="s">
        <v>766</v>
      </c>
      <c r="G47" s="6" t="s">
        <v>767</v>
      </c>
      <c r="H47" s="6" t="s">
        <v>376</v>
      </c>
      <c r="I47" s="6" t="s">
        <v>376</v>
      </c>
      <c r="J47" s="6" t="s">
        <v>221</v>
      </c>
    </row>
    <row r="48" spans="1:10">
      <c r="A48" s="6">
        <v>47</v>
      </c>
      <c r="B48" s="6" t="s">
        <v>598</v>
      </c>
      <c r="C48" s="6" t="s">
        <v>90</v>
      </c>
      <c r="D48" s="6" t="s">
        <v>768</v>
      </c>
      <c r="E48" s="6" t="s">
        <v>769</v>
      </c>
      <c r="F48" s="6" t="s">
        <v>770</v>
      </c>
      <c r="G48" s="6" t="s">
        <v>722</v>
      </c>
      <c r="H48" s="6" t="s">
        <v>771</v>
      </c>
      <c r="I48" s="6" t="s">
        <v>376</v>
      </c>
      <c r="J48" s="6" t="s">
        <v>221</v>
      </c>
    </row>
    <row r="49" spans="1:10">
      <c r="A49" s="6">
        <v>48</v>
      </c>
      <c r="B49" s="6" t="s">
        <v>598</v>
      </c>
      <c r="C49" s="6" t="s">
        <v>90</v>
      </c>
      <c r="D49" s="6" t="s">
        <v>772</v>
      </c>
      <c r="E49" s="6" t="s">
        <v>773</v>
      </c>
      <c r="F49" s="6" t="s">
        <v>774</v>
      </c>
      <c r="G49" s="6" t="s">
        <v>653</v>
      </c>
      <c r="H49" s="6" t="s">
        <v>376</v>
      </c>
      <c r="I49" s="6" t="s">
        <v>376</v>
      </c>
      <c r="J49" s="6" t="s">
        <v>221</v>
      </c>
    </row>
    <row r="50" spans="1:10">
      <c r="A50" s="6">
        <v>49</v>
      </c>
      <c r="B50" s="6" t="s">
        <v>598</v>
      </c>
      <c r="C50" s="6" t="s">
        <v>90</v>
      </c>
      <c r="D50" s="6" t="s">
        <v>775</v>
      </c>
      <c r="E50" s="6" t="s">
        <v>776</v>
      </c>
      <c r="F50" s="6" t="s">
        <v>777</v>
      </c>
      <c r="G50" s="6" t="s">
        <v>672</v>
      </c>
      <c r="H50" s="6" t="s">
        <v>376</v>
      </c>
      <c r="I50" s="6" t="s">
        <v>778</v>
      </c>
      <c r="J50" s="6" t="s">
        <v>221</v>
      </c>
    </row>
    <row r="51" spans="1:10">
      <c r="A51" s="6">
        <v>50</v>
      </c>
      <c r="B51" s="6" t="s">
        <v>598</v>
      </c>
      <c r="C51" s="6" t="s">
        <v>90</v>
      </c>
      <c r="D51" s="6" t="s">
        <v>779</v>
      </c>
      <c r="E51" s="6" t="s">
        <v>780</v>
      </c>
      <c r="F51" s="6" t="s">
        <v>781</v>
      </c>
      <c r="G51" s="6" t="s">
        <v>782</v>
      </c>
      <c r="H51" s="6" t="s">
        <v>376</v>
      </c>
      <c r="I51" s="6" t="s">
        <v>376</v>
      </c>
      <c r="J51" s="6" t="s">
        <v>221</v>
      </c>
    </row>
    <row r="52" spans="1:10">
      <c r="A52" s="6">
        <v>51</v>
      </c>
      <c r="B52" s="6" t="s">
        <v>598</v>
      </c>
      <c r="C52" s="6" t="s">
        <v>90</v>
      </c>
      <c r="D52" s="6" t="s">
        <v>783</v>
      </c>
      <c r="E52" s="6" t="s">
        <v>784</v>
      </c>
      <c r="F52" s="6" t="s">
        <v>785</v>
      </c>
      <c r="G52" s="6" t="s">
        <v>786</v>
      </c>
      <c r="H52" s="6" t="s">
        <v>376</v>
      </c>
      <c r="I52" s="6" t="s">
        <v>376</v>
      </c>
      <c r="J52" s="6" t="s">
        <v>221</v>
      </c>
    </row>
    <row r="53" spans="1:10">
      <c r="A53" s="6">
        <v>52</v>
      </c>
      <c r="B53" s="6" t="s">
        <v>598</v>
      </c>
      <c r="C53" s="6" t="s">
        <v>90</v>
      </c>
      <c r="D53" s="6" t="s">
        <v>787</v>
      </c>
      <c r="E53" s="6" t="s">
        <v>788</v>
      </c>
      <c r="F53" s="6" t="s">
        <v>789</v>
      </c>
      <c r="G53" s="6" t="s">
        <v>653</v>
      </c>
      <c r="H53" s="6" t="s">
        <v>376</v>
      </c>
      <c r="I53" s="6" t="s">
        <v>376</v>
      </c>
      <c r="J53" s="6" t="s">
        <v>221</v>
      </c>
    </row>
    <row r="54" spans="1:10">
      <c r="A54" s="6">
        <v>53</v>
      </c>
      <c r="B54" s="6" t="s">
        <v>598</v>
      </c>
      <c r="C54" s="6" t="s">
        <v>90</v>
      </c>
      <c r="D54" s="6" t="s">
        <v>790</v>
      </c>
      <c r="E54" s="6" t="s">
        <v>791</v>
      </c>
      <c r="F54" s="6" t="s">
        <v>792</v>
      </c>
      <c r="G54" s="6" t="s">
        <v>653</v>
      </c>
      <c r="H54" s="6" t="s">
        <v>376</v>
      </c>
      <c r="I54" s="6" t="s">
        <v>376</v>
      </c>
      <c r="J54" s="6" t="s">
        <v>221</v>
      </c>
    </row>
    <row r="55" spans="1:10">
      <c r="A55" s="6">
        <v>54</v>
      </c>
      <c r="B55" s="6" t="s">
        <v>598</v>
      </c>
      <c r="C55" s="6" t="s">
        <v>90</v>
      </c>
      <c r="D55" s="6" t="s">
        <v>793</v>
      </c>
      <c r="E55" s="6" t="s">
        <v>794</v>
      </c>
      <c r="F55" s="6" t="s">
        <v>795</v>
      </c>
      <c r="G55" s="6" t="s">
        <v>796</v>
      </c>
      <c r="H55" s="6" t="s">
        <v>376</v>
      </c>
      <c r="I55" s="6" t="s">
        <v>376</v>
      </c>
      <c r="J55" s="6" t="s">
        <v>221</v>
      </c>
    </row>
    <row r="56" spans="1:10">
      <c r="A56" s="6">
        <v>55</v>
      </c>
      <c r="B56" s="6" t="s">
        <v>598</v>
      </c>
      <c r="C56" s="6" t="s">
        <v>90</v>
      </c>
      <c r="D56" s="6" t="s">
        <v>797</v>
      </c>
      <c r="E56" s="6" t="s">
        <v>798</v>
      </c>
      <c r="F56" s="6" t="s">
        <v>799</v>
      </c>
      <c r="G56" s="6" t="s">
        <v>800</v>
      </c>
      <c r="H56" s="6" t="s">
        <v>376</v>
      </c>
      <c r="I56" s="6" t="s">
        <v>376</v>
      </c>
      <c r="J56" s="6" t="s">
        <v>221</v>
      </c>
    </row>
    <row r="57" spans="1:10">
      <c r="A57" s="6">
        <v>56</v>
      </c>
      <c r="B57" s="6" t="s">
        <v>598</v>
      </c>
      <c r="C57" s="6" t="s">
        <v>90</v>
      </c>
      <c r="D57" s="6" t="s">
        <v>801</v>
      </c>
      <c r="E57" s="6" t="s">
        <v>802</v>
      </c>
      <c r="F57" s="6" t="s">
        <v>803</v>
      </c>
      <c r="G57" s="6" t="s">
        <v>804</v>
      </c>
      <c r="H57" s="6" t="s">
        <v>376</v>
      </c>
      <c r="I57" s="6" t="s">
        <v>376</v>
      </c>
      <c r="J57" s="6" t="s">
        <v>221</v>
      </c>
    </row>
    <row r="58" spans="1:10">
      <c r="A58" s="6">
        <v>57</v>
      </c>
      <c r="B58" s="6" t="s">
        <v>598</v>
      </c>
      <c r="C58" s="6" t="s">
        <v>90</v>
      </c>
      <c r="D58" s="6" t="s">
        <v>805</v>
      </c>
      <c r="E58" s="6" t="s">
        <v>806</v>
      </c>
      <c r="F58" s="6" t="s">
        <v>807</v>
      </c>
      <c r="G58" s="6" t="s">
        <v>808</v>
      </c>
      <c r="H58" s="6" t="s">
        <v>376</v>
      </c>
      <c r="I58" s="6" t="s">
        <v>376</v>
      </c>
      <c r="J58" s="6" t="s">
        <v>221</v>
      </c>
    </row>
    <row r="59" spans="1:10">
      <c r="A59" s="6">
        <v>58</v>
      </c>
      <c r="B59" s="6" t="s">
        <v>598</v>
      </c>
      <c r="C59" s="6" t="s">
        <v>90</v>
      </c>
      <c r="D59" s="6" t="s">
        <v>809</v>
      </c>
      <c r="E59" s="6" t="s">
        <v>810</v>
      </c>
      <c r="F59" s="6" t="s">
        <v>811</v>
      </c>
      <c r="G59" s="6" t="s">
        <v>709</v>
      </c>
      <c r="H59" s="6" t="s">
        <v>376</v>
      </c>
      <c r="I59" s="6" t="s">
        <v>376</v>
      </c>
      <c r="J59" s="6" t="s">
        <v>221</v>
      </c>
    </row>
    <row r="60" spans="1:10">
      <c r="A60" s="6">
        <v>59</v>
      </c>
      <c r="B60" s="6" t="s">
        <v>598</v>
      </c>
      <c r="C60" s="6" t="s">
        <v>90</v>
      </c>
      <c r="D60" s="6" t="s">
        <v>812</v>
      </c>
      <c r="E60" s="6" t="s">
        <v>813</v>
      </c>
      <c r="F60" s="6" t="s">
        <v>814</v>
      </c>
      <c r="G60" s="6" t="s">
        <v>815</v>
      </c>
      <c r="H60" s="6" t="s">
        <v>376</v>
      </c>
      <c r="I60" s="6" t="s">
        <v>376</v>
      </c>
      <c r="J60" s="6" t="s">
        <v>221</v>
      </c>
    </row>
    <row r="61" spans="1:10">
      <c r="A61" s="6">
        <v>60</v>
      </c>
      <c r="B61" s="6" t="s">
        <v>598</v>
      </c>
      <c r="C61" s="6" t="s">
        <v>90</v>
      </c>
      <c r="D61" s="6" t="s">
        <v>816</v>
      </c>
      <c r="E61" s="6" t="s">
        <v>817</v>
      </c>
      <c r="F61" s="6" t="s">
        <v>818</v>
      </c>
      <c r="G61" s="6" t="s">
        <v>819</v>
      </c>
      <c r="H61" s="6" t="s">
        <v>376</v>
      </c>
      <c r="I61" s="6" t="s">
        <v>376</v>
      </c>
      <c r="J61" s="6" t="s">
        <v>221</v>
      </c>
    </row>
    <row r="62" spans="1:10">
      <c r="A62" s="6">
        <v>61</v>
      </c>
      <c r="B62" s="6" t="s">
        <v>598</v>
      </c>
      <c r="C62" s="6" t="s">
        <v>90</v>
      </c>
      <c r="D62" s="6" t="s">
        <v>820</v>
      </c>
      <c r="E62" s="6" t="s">
        <v>821</v>
      </c>
      <c r="F62" s="6" t="s">
        <v>822</v>
      </c>
      <c r="G62" s="6" t="s">
        <v>823</v>
      </c>
      <c r="H62" s="6" t="s">
        <v>376</v>
      </c>
      <c r="I62" s="6" t="s">
        <v>376</v>
      </c>
      <c r="J62" s="6" t="s">
        <v>221</v>
      </c>
    </row>
    <row r="63" spans="1:10">
      <c r="A63" s="6">
        <v>62</v>
      </c>
      <c r="B63" s="6" t="s">
        <v>598</v>
      </c>
      <c r="C63" s="6" t="s">
        <v>90</v>
      </c>
      <c r="D63" s="6" t="s">
        <v>824</v>
      </c>
      <c r="E63" s="6" t="s">
        <v>825</v>
      </c>
      <c r="F63" s="6" t="s">
        <v>826</v>
      </c>
      <c r="G63" s="6" t="s">
        <v>827</v>
      </c>
      <c r="H63" s="6" t="s">
        <v>376</v>
      </c>
      <c r="I63" s="6" t="s">
        <v>376</v>
      </c>
      <c r="J63" s="6" t="s">
        <v>221</v>
      </c>
    </row>
    <row r="64" spans="1:10">
      <c r="A64" s="6">
        <v>63</v>
      </c>
      <c r="B64" s="6" t="s">
        <v>598</v>
      </c>
      <c r="C64" s="6" t="s">
        <v>90</v>
      </c>
      <c r="D64" s="6" t="s">
        <v>828</v>
      </c>
      <c r="E64" s="6" t="s">
        <v>829</v>
      </c>
      <c r="F64" s="6" t="s">
        <v>830</v>
      </c>
      <c r="G64" s="6" t="s">
        <v>606</v>
      </c>
      <c r="H64" s="6" t="s">
        <v>376</v>
      </c>
      <c r="I64" s="6" t="s">
        <v>376</v>
      </c>
      <c r="J64" s="6" t="s">
        <v>221</v>
      </c>
    </row>
    <row r="65" spans="1:10">
      <c r="A65" s="6">
        <v>64</v>
      </c>
      <c r="B65" s="6" t="s">
        <v>598</v>
      </c>
      <c r="C65" s="6" t="s">
        <v>90</v>
      </c>
      <c r="D65" s="6" t="s">
        <v>831</v>
      </c>
      <c r="E65" s="6" t="s">
        <v>832</v>
      </c>
      <c r="F65" s="6" t="s">
        <v>833</v>
      </c>
      <c r="G65" s="6" t="s">
        <v>834</v>
      </c>
      <c r="H65" s="6" t="s">
        <v>376</v>
      </c>
      <c r="I65" s="6" t="s">
        <v>376</v>
      </c>
      <c r="J65" s="6" t="s">
        <v>221</v>
      </c>
    </row>
    <row r="66" spans="1:10">
      <c r="A66" s="6">
        <v>65</v>
      </c>
      <c r="B66" s="6" t="s">
        <v>598</v>
      </c>
      <c r="C66" s="6" t="s">
        <v>90</v>
      </c>
      <c r="D66" s="6" t="s">
        <v>835</v>
      </c>
      <c r="E66" s="6" t="s">
        <v>836</v>
      </c>
      <c r="F66" s="6" t="s">
        <v>837</v>
      </c>
      <c r="G66" s="6" t="s">
        <v>640</v>
      </c>
      <c r="H66" s="6" t="s">
        <v>376</v>
      </c>
      <c r="I66" s="6" t="s">
        <v>376</v>
      </c>
      <c r="J66" s="6" t="s">
        <v>221</v>
      </c>
    </row>
    <row r="67" spans="1:10">
      <c r="A67" s="6">
        <v>66</v>
      </c>
      <c r="B67" s="6" t="s">
        <v>598</v>
      </c>
      <c r="C67" s="6" t="s">
        <v>90</v>
      </c>
      <c r="D67" s="6" t="s">
        <v>838</v>
      </c>
      <c r="E67" s="6" t="s">
        <v>839</v>
      </c>
      <c r="F67" s="6" t="s">
        <v>840</v>
      </c>
      <c r="G67" s="6" t="s">
        <v>672</v>
      </c>
      <c r="H67" s="6" t="s">
        <v>376</v>
      </c>
      <c r="I67" s="6" t="s">
        <v>376</v>
      </c>
      <c r="J67" s="6" t="s">
        <v>221</v>
      </c>
    </row>
    <row r="68" spans="1:10">
      <c r="A68" s="6">
        <v>67</v>
      </c>
      <c r="B68" s="6" t="s">
        <v>598</v>
      </c>
      <c r="C68" s="6" t="s">
        <v>90</v>
      </c>
      <c r="D68" s="6" t="s">
        <v>841</v>
      </c>
      <c r="E68" s="6" t="s">
        <v>842</v>
      </c>
      <c r="F68" s="6" t="s">
        <v>843</v>
      </c>
      <c r="G68" s="6" t="s">
        <v>808</v>
      </c>
      <c r="H68" s="6" t="s">
        <v>376</v>
      </c>
      <c r="I68" s="6" t="s">
        <v>376</v>
      </c>
      <c r="J68" s="6" t="s">
        <v>221</v>
      </c>
    </row>
    <row r="69" spans="1:10">
      <c r="A69" s="6">
        <v>68</v>
      </c>
      <c r="B69" s="6" t="s">
        <v>598</v>
      </c>
      <c r="C69" s="6" t="s">
        <v>90</v>
      </c>
      <c r="D69" s="6" t="s">
        <v>844</v>
      </c>
      <c r="E69" s="6" t="s">
        <v>845</v>
      </c>
      <c r="F69" s="6" t="s">
        <v>846</v>
      </c>
      <c r="G69" s="6" t="s">
        <v>847</v>
      </c>
      <c r="H69" s="6" t="s">
        <v>376</v>
      </c>
      <c r="I69" s="6" t="s">
        <v>376</v>
      </c>
      <c r="J69" s="6" t="s">
        <v>221</v>
      </c>
    </row>
    <row r="70" spans="1:10">
      <c r="A70" s="6">
        <v>69</v>
      </c>
      <c r="B70" s="6" t="s">
        <v>598</v>
      </c>
      <c r="C70" s="6" t="s">
        <v>90</v>
      </c>
      <c r="D70" s="6" t="s">
        <v>848</v>
      </c>
      <c r="E70" s="6" t="s">
        <v>849</v>
      </c>
      <c r="F70" s="6" t="s">
        <v>850</v>
      </c>
      <c r="G70" s="6" t="s">
        <v>851</v>
      </c>
      <c r="H70" s="6" t="s">
        <v>376</v>
      </c>
      <c r="I70" s="6" t="s">
        <v>376</v>
      </c>
      <c r="J70" s="6" t="s">
        <v>221</v>
      </c>
    </row>
    <row r="71" spans="1:10">
      <c r="A71" s="6">
        <v>70</v>
      </c>
      <c r="B71" s="6" t="s">
        <v>598</v>
      </c>
      <c r="C71" s="6" t="s">
        <v>90</v>
      </c>
      <c r="D71" s="6" t="s">
        <v>852</v>
      </c>
      <c r="E71" s="6" t="s">
        <v>853</v>
      </c>
      <c r="F71" s="6" t="s">
        <v>854</v>
      </c>
      <c r="G71" s="6" t="s">
        <v>855</v>
      </c>
      <c r="H71" s="6" t="s">
        <v>376</v>
      </c>
      <c r="I71" s="6" t="s">
        <v>376</v>
      </c>
      <c r="J71" s="6" t="s">
        <v>221</v>
      </c>
    </row>
    <row r="72" spans="1:10">
      <c r="A72" s="6">
        <v>71</v>
      </c>
      <c r="B72" s="6" t="s">
        <v>598</v>
      </c>
      <c r="C72" s="6" t="s">
        <v>90</v>
      </c>
      <c r="D72" s="6" t="s">
        <v>856</v>
      </c>
      <c r="E72" s="6" t="s">
        <v>857</v>
      </c>
      <c r="F72" s="6" t="s">
        <v>858</v>
      </c>
      <c r="G72" s="6" t="s">
        <v>859</v>
      </c>
      <c r="H72" s="6" t="s">
        <v>376</v>
      </c>
      <c r="I72" s="6" t="s">
        <v>926</v>
      </c>
      <c r="J72" s="6" t="s">
        <v>221</v>
      </c>
    </row>
    <row r="73" spans="1:10">
      <c r="A73" s="6">
        <v>72</v>
      </c>
      <c r="B73" s="6" t="s">
        <v>598</v>
      </c>
      <c r="C73" s="6" t="s">
        <v>90</v>
      </c>
      <c r="D73" s="6" t="s">
        <v>860</v>
      </c>
      <c r="E73" s="6" t="s">
        <v>861</v>
      </c>
      <c r="F73" s="6" t="s">
        <v>862</v>
      </c>
      <c r="G73" s="6" t="s">
        <v>863</v>
      </c>
      <c r="H73" s="6" t="s">
        <v>376</v>
      </c>
      <c r="I73" s="6" t="s">
        <v>376</v>
      </c>
      <c r="J73" s="6" t="s">
        <v>221</v>
      </c>
    </row>
    <row r="74" spans="1:10">
      <c r="A74" s="6">
        <v>73</v>
      </c>
      <c r="B74" s="6" t="s">
        <v>598</v>
      </c>
      <c r="C74" s="6" t="s">
        <v>90</v>
      </c>
      <c r="D74" s="6" t="s">
        <v>864</v>
      </c>
      <c r="E74" s="6" t="s">
        <v>865</v>
      </c>
      <c r="F74" s="6" t="s">
        <v>866</v>
      </c>
      <c r="G74" s="6" t="s">
        <v>867</v>
      </c>
      <c r="H74" s="6" t="s">
        <v>376</v>
      </c>
      <c r="I74" s="6" t="s">
        <v>641</v>
      </c>
      <c r="J74" s="6" t="s">
        <v>221</v>
      </c>
    </row>
    <row r="75" spans="1:10">
      <c r="A75" s="6">
        <v>74</v>
      </c>
      <c r="B75" s="6" t="s">
        <v>598</v>
      </c>
      <c r="C75" s="6" t="s">
        <v>90</v>
      </c>
      <c r="D75" s="6" t="s">
        <v>868</v>
      </c>
      <c r="E75" s="6" t="s">
        <v>869</v>
      </c>
      <c r="F75" s="6" t="s">
        <v>870</v>
      </c>
      <c r="G75" s="6" t="s">
        <v>867</v>
      </c>
      <c r="H75" s="6" t="s">
        <v>376</v>
      </c>
      <c r="I75" s="6" t="s">
        <v>376</v>
      </c>
      <c r="J75" s="6" t="s">
        <v>221</v>
      </c>
    </row>
    <row r="76" spans="1:10">
      <c r="A76" s="6">
        <v>75</v>
      </c>
      <c r="B76" s="6" t="s">
        <v>598</v>
      </c>
      <c r="C76" s="6" t="s">
        <v>90</v>
      </c>
      <c r="D76" s="6" t="s">
        <v>871</v>
      </c>
      <c r="E76" s="6" t="s">
        <v>872</v>
      </c>
      <c r="F76" s="6" t="s">
        <v>873</v>
      </c>
      <c r="G76" s="6" t="s">
        <v>672</v>
      </c>
      <c r="H76" s="6" t="s">
        <v>376</v>
      </c>
      <c r="I76" s="6" t="s">
        <v>376</v>
      </c>
      <c r="J76" s="6" t="s">
        <v>221</v>
      </c>
    </row>
    <row r="77" spans="1:10">
      <c r="A77" s="6">
        <v>76</v>
      </c>
      <c r="B77" s="6" t="s">
        <v>598</v>
      </c>
      <c r="C77" s="6" t="s">
        <v>90</v>
      </c>
      <c r="D77" s="6" t="s">
        <v>874</v>
      </c>
      <c r="E77" s="6" t="s">
        <v>875</v>
      </c>
      <c r="F77" s="6" t="s">
        <v>876</v>
      </c>
      <c r="G77" s="6" t="s">
        <v>602</v>
      </c>
      <c r="H77" s="6" t="s">
        <v>376</v>
      </c>
      <c r="I77" s="6" t="s">
        <v>376</v>
      </c>
      <c r="J77" s="6" t="s">
        <v>221</v>
      </c>
    </row>
    <row r="78" spans="1:10">
      <c r="A78" s="6">
        <v>77</v>
      </c>
      <c r="B78" s="6" t="s">
        <v>598</v>
      </c>
      <c r="C78" s="6" t="s">
        <v>90</v>
      </c>
      <c r="D78" s="6" t="s">
        <v>877</v>
      </c>
      <c r="E78" s="6" t="s">
        <v>878</v>
      </c>
      <c r="F78" s="6" t="s">
        <v>879</v>
      </c>
      <c r="G78" s="6" t="s">
        <v>786</v>
      </c>
      <c r="H78" s="6" t="s">
        <v>376</v>
      </c>
      <c r="I78" s="6" t="s">
        <v>376</v>
      </c>
      <c r="J78" s="6" t="s">
        <v>221</v>
      </c>
    </row>
    <row r="79" spans="1:10">
      <c r="A79" s="6">
        <v>78</v>
      </c>
      <c r="B79" s="6" t="s">
        <v>598</v>
      </c>
      <c r="C79" s="6" t="s">
        <v>90</v>
      </c>
      <c r="D79" s="6" t="s">
        <v>880</v>
      </c>
      <c r="E79" s="6" t="s">
        <v>881</v>
      </c>
      <c r="F79" s="6" t="s">
        <v>882</v>
      </c>
      <c r="G79" s="6" t="s">
        <v>653</v>
      </c>
      <c r="H79" s="6" t="s">
        <v>376</v>
      </c>
      <c r="I79" s="6" t="s">
        <v>376</v>
      </c>
      <c r="J79" s="6" t="s">
        <v>221</v>
      </c>
    </row>
    <row r="80" spans="1:10">
      <c r="A80" s="6">
        <v>79</v>
      </c>
      <c r="B80" s="6" t="s">
        <v>598</v>
      </c>
      <c r="C80" s="6" t="s">
        <v>90</v>
      </c>
      <c r="D80" s="6" t="s">
        <v>883</v>
      </c>
      <c r="E80" s="6" t="s">
        <v>884</v>
      </c>
      <c r="F80" s="6" t="s">
        <v>885</v>
      </c>
      <c r="G80" s="6" t="s">
        <v>649</v>
      </c>
      <c r="H80" s="6" t="s">
        <v>376</v>
      </c>
      <c r="I80" s="6" t="s">
        <v>376</v>
      </c>
      <c r="J80" s="6" t="s">
        <v>221</v>
      </c>
    </row>
    <row r="81" spans="1:10">
      <c r="A81" s="6">
        <v>80</v>
      </c>
      <c r="B81" s="6" t="s">
        <v>598</v>
      </c>
      <c r="C81" s="6" t="s">
        <v>90</v>
      </c>
      <c r="D81" s="6" t="s">
        <v>886</v>
      </c>
      <c r="E81" s="6" t="s">
        <v>887</v>
      </c>
      <c r="F81" s="6" t="s">
        <v>888</v>
      </c>
      <c r="G81" s="6" t="s">
        <v>889</v>
      </c>
      <c r="H81" s="6" t="s">
        <v>890</v>
      </c>
      <c r="I81" s="6" t="s">
        <v>376</v>
      </c>
      <c r="J81" s="6" t="s">
        <v>221</v>
      </c>
    </row>
    <row r="82" spans="1:10">
      <c r="A82" s="6">
        <v>81</v>
      </c>
      <c r="B82" s="6" t="s">
        <v>598</v>
      </c>
      <c r="C82" s="6" t="s">
        <v>90</v>
      </c>
      <c r="D82" s="6" t="s">
        <v>894</v>
      </c>
      <c r="E82" s="6" t="s">
        <v>895</v>
      </c>
      <c r="F82" s="6" t="s">
        <v>896</v>
      </c>
      <c r="G82" s="6" t="s">
        <v>753</v>
      </c>
      <c r="H82" s="6" t="s">
        <v>376</v>
      </c>
      <c r="I82" s="6" t="s">
        <v>376</v>
      </c>
      <c r="J82" s="6" t="s">
        <v>221</v>
      </c>
    </row>
    <row r="83" spans="1:10">
      <c r="A83" s="6">
        <v>82</v>
      </c>
      <c r="B83" s="6" t="s">
        <v>598</v>
      </c>
      <c r="C83" s="6" t="s">
        <v>90</v>
      </c>
      <c r="D83" s="6" t="s">
        <v>897</v>
      </c>
      <c r="E83" s="6" t="s">
        <v>898</v>
      </c>
      <c r="F83" s="6" t="s">
        <v>899</v>
      </c>
      <c r="G83" s="6" t="s">
        <v>649</v>
      </c>
      <c r="H83" s="6" t="s">
        <v>376</v>
      </c>
      <c r="I83" s="6" t="s">
        <v>376</v>
      </c>
      <c r="J83" s="6" t="s">
        <v>221</v>
      </c>
    </row>
    <row r="84" spans="1:10">
      <c r="A84" s="6">
        <v>83</v>
      </c>
      <c r="B84" s="6" t="s">
        <v>598</v>
      </c>
      <c r="C84" s="6" t="s">
        <v>90</v>
      </c>
      <c r="D84" s="6" t="s">
        <v>900</v>
      </c>
      <c r="E84" s="6" t="s">
        <v>901</v>
      </c>
      <c r="F84" s="6" t="s">
        <v>902</v>
      </c>
      <c r="G84" s="6" t="s">
        <v>748</v>
      </c>
      <c r="H84" s="6" t="s">
        <v>376</v>
      </c>
      <c r="I84" s="6" t="s">
        <v>778</v>
      </c>
      <c r="J84" s="6" t="s">
        <v>221</v>
      </c>
    </row>
    <row r="85" spans="1:10">
      <c r="A85" s="6">
        <v>84</v>
      </c>
      <c r="B85" s="6" t="s">
        <v>598</v>
      </c>
      <c r="C85" s="6" t="s">
        <v>90</v>
      </c>
      <c r="D85" s="6" t="s">
        <v>903</v>
      </c>
      <c r="E85" s="6" t="s">
        <v>904</v>
      </c>
      <c r="F85" s="6" t="s">
        <v>905</v>
      </c>
      <c r="G85" s="6" t="s">
        <v>796</v>
      </c>
      <c r="H85" s="6" t="s">
        <v>376</v>
      </c>
      <c r="I85" s="6" t="s">
        <v>376</v>
      </c>
      <c r="J85" s="6" t="s">
        <v>221</v>
      </c>
    </row>
    <row r="86" spans="1:10">
      <c r="A86" s="6">
        <v>85</v>
      </c>
      <c r="B86" s="6" t="s">
        <v>598</v>
      </c>
      <c r="C86" s="6" t="s">
        <v>90</v>
      </c>
      <c r="D86" s="6" t="s">
        <v>906</v>
      </c>
      <c r="E86" s="6" t="s">
        <v>907</v>
      </c>
      <c r="F86" s="6" t="s">
        <v>908</v>
      </c>
      <c r="G86" s="6" t="s">
        <v>606</v>
      </c>
      <c r="H86" s="6" t="s">
        <v>376</v>
      </c>
      <c r="I86" s="6" t="s">
        <v>376</v>
      </c>
      <c r="J86" s="6" t="s">
        <v>221</v>
      </c>
    </row>
    <row r="87" spans="1:10">
      <c r="A87" s="6">
        <v>86</v>
      </c>
      <c r="B87" s="6" t="s">
        <v>598</v>
      </c>
      <c r="C87" s="6" t="s">
        <v>90</v>
      </c>
      <c r="D87" s="6" t="s">
        <v>909</v>
      </c>
      <c r="E87" s="6" t="s">
        <v>910</v>
      </c>
      <c r="F87" s="6" t="s">
        <v>911</v>
      </c>
      <c r="G87" s="6" t="s">
        <v>808</v>
      </c>
      <c r="H87" s="6" t="s">
        <v>376</v>
      </c>
      <c r="I87" s="6" t="s">
        <v>2152</v>
      </c>
      <c r="J87" s="6" t="s">
        <v>221</v>
      </c>
    </row>
    <row r="88" spans="1:10">
      <c r="A88" s="6">
        <v>87</v>
      </c>
      <c r="B88" s="6" t="s">
        <v>598</v>
      </c>
      <c r="C88" s="6" t="s">
        <v>90</v>
      </c>
      <c r="D88" s="6" t="s">
        <v>912</v>
      </c>
      <c r="E88" s="6" t="s">
        <v>913</v>
      </c>
      <c r="F88" s="6" t="s">
        <v>914</v>
      </c>
      <c r="G88" s="6" t="s">
        <v>855</v>
      </c>
      <c r="H88" s="6" t="s">
        <v>376</v>
      </c>
      <c r="I88" s="6" t="s">
        <v>376</v>
      </c>
      <c r="J88" s="6" t="s">
        <v>221</v>
      </c>
    </row>
    <row r="89" spans="1:10">
      <c r="A89" s="6">
        <v>88</v>
      </c>
      <c r="B89" s="6" t="s">
        <v>598</v>
      </c>
      <c r="C89" s="6" t="s">
        <v>90</v>
      </c>
      <c r="D89" s="6" t="s">
        <v>915</v>
      </c>
      <c r="E89" s="6" t="s">
        <v>916</v>
      </c>
      <c r="F89" s="6" t="s">
        <v>917</v>
      </c>
      <c r="G89" s="6" t="s">
        <v>918</v>
      </c>
      <c r="H89" s="6" t="s">
        <v>376</v>
      </c>
      <c r="I89" s="6" t="s">
        <v>376</v>
      </c>
      <c r="J89" s="6" t="s">
        <v>221</v>
      </c>
    </row>
    <row r="90" spans="1:10">
      <c r="A90" s="6">
        <v>89</v>
      </c>
      <c r="B90" s="6" t="s">
        <v>598</v>
      </c>
      <c r="C90" s="6" t="s">
        <v>90</v>
      </c>
      <c r="D90" s="6" t="s">
        <v>919</v>
      </c>
      <c r="E90" s="6" t="s">
        <v>920</v>
      </c>
      <c r="F90" s="6" t="s">
        <v>921</v>
      </c>
      <c r="G90" s="6" t="s">
        <v>922</v>
      </c>
      <c r="H90" s="6" t="s">
        <v>376</v>
      </c>
      <c r="I90" s="6" t="s">
        <v>376</v>
      </c>
      <c r="J90" s="6" t="s">
        <v>221</v>
      </c>
    </row>
    <row r="91" spans="1:10">
      <c r="A91" s="6">
        <v>90</v>
      </c>
      <c r="B91" s="6" t="s">
        <v>598</v>
      </c>
      <c r="C91" s="6" t="s">
        <v>90</v>
      </c>
      <c r="D91" s="6" t="s">
        <v>923</v>
      </c>
      <c r="E91" s="6" t="s">
        <v>924</v>
      </c>
      <c r="F91" s="6" t="s">
        <v>925</v>
      </c>
      <c r="G91" s="6" t="s">
        <v>918</v>
      </c>
      <c r="H91" s="6" t="s">
        <v>926</v>
      </c>
      <c r="I91" s="6" t="s">
        <v>376</v>
      </c>
      <c r="J91" s="6" t="s">
        <v>221</v>
      </c>
    </row>
    <row r="92" spans="1:10">
      <c r="A92" s="6">
        <v>91</v>
      </c>
      <c r="B92" s="6" t="s">
        <v>598</v>
      </c>
      <c r="C92" s="6" t="s">
        <v>90</v>
      </c>
      <c r="D92" s="6" t="s">
        <v>927</v>
      </c>
      <c r="E92" s="6" t="s">
        <v>928</v>
      </c>
      <c r="F92" s="6" t="s">
        <v>929</v>
      </c>
      <c r="G92" s="6" t="s">
        <v>918</v>
      </c>
      <c r="H92" s="6" t="s">
        <v>930</v>
      </c>
      <c r="I92" s="6" t="s">
        <v>376</v>
      </c>
      <c r="J92" s="6" t="s">
        <v>221</v>
      </c>
    </row>
    <row r="93" spans="1:10">
      <c r="A93" s="6">
        <v>92</v>
      </c>
      <c r="B93" s="6" t="s">
        <v>598</v>
      </c>
      <c r="C93" s="6" t="s">
        <v>90</v>
      </c>
      <c r="D93" s="6" t="s">
        <v>2153</v>
      </c>
      <c r="E93" s="6" t="s">
        <v>2154</v>
      </c>
      <c r="F93" s="6" t="s">
        <v>2155</v>
      </c>
      <c r="G93" s="6" t="s">
        <v>855</v>
      </c>
      <c r="H93" s="6" t="s">
        <v>2156</v>
      </c>
      <c r="I93" s="6" t="s">
        <v>376</v>
      </c>
      <c r="J93" s="6" t="s">
        <v>221</v>
      </c>
    </row>
    <row r="94" spans="1:10">
      <c r="A94" s="6">
        <v>93</v>
      </c>
      <c r="B94" s="6" t="s">
        <v>598</v>
      </c>
      <c r="C94" s="6" t="s">
        <v>90</v>
      </c>
      <c r="D94" s="6" t="s">
        <v>931</v>
      </c>
      <c r="E94" s="6" t="s">
        <v>932</v>
      </c>
      <c r="F94" s="6" t="s">
        <v>933</v>
      </c>
      <c r="G94" s="6" t="s">
        <v>867</v>
      </c>
      <c r="H94" s="6" t="s">
        <v>376</v>
      </c>
      <c r="I94" s="6" t="s">
        <v>376</v>
      </c>
      <c r="J94" s="6" t="s">
        <v>221</v>
      </c>
    </row>
    <row r="95" spans="1:10">
      <c r="A95" s="6">
        <v>94</v>
      </c>
      <c r="B95" s="6" t="s">
        <v>598</v>
      </c>
      <c r="C95" s="6" t="s">
        <v>90</v>
      </c>
      <c r="D95" s="6" t="s">
        <v>2126</v>
      </c>
      <c r="E95" s="6" t="s">
        <v>2127</v>
      </c>
      <c r="F95" s="6" t="s">
        <v>2128</v>
      </c>
      <c r="G95" s="6" t="s">
        <v>698</v>
      </c>
      <c r="H95" s="6" t="s">
        <v>953</v>
      </c>
      <c r="I95" s="6" t="s">
        <v>376</v>
      </c>
      <c r="J95" s="6" t="s">
        <v>221</v>
      </c>
    </row>
    <row r="96" spans="1:10">
      <c r="A96" s="6">
        <v>95</v>
      </c>
      <c r="B96" s="6" t="s">
        <v>598</v>
      </c>
      <c r="C96" s="6" t="s">
        <v>90</v>
      </c>
      <c r="D96" s="6" t="s">
        <v>934</v>
      </c>
      <c r="E96" s="6" t="s">
        <v>935</v>
      </c>
      <c r="F96" s="6" t="s">
        <v>936</v>
      </c>
      <c r="G96" s="6" t="s">
        <v>937</v>
      </c>
      <c r="H96" s="6" t="s">
        <v>376</v>
      </c>
      <c r="I96" s="6" t="s">
        <v>376</v>
      </c>
      <c r="J96" s="6" t="s">
        <v>221</v>
      </c>
    </row>
    <row r="97" spans="1:10">
      <c r="A97" s="6">
        <v>96</v>
      </c>
      <c r="B97" s="6" t="s">
        <v>598</v>
      </c>
      <c r="C97" s="6" t="s">
        <v>90</v>
      </c>
      <c r="D97" s="6" t="s">
        <v>938</v>
      </c>
      <c r="E97" s="6" t="s">
        <v>939</v>
      </c>
      <c r="F97" s="6" t="s">
        <v>940</v>
      </c>
      <c r="G97" s="6" t="s">
        <v>867</v>
      </c>
      <c r="H97" s="6" t="s">
        <v>641</v>
      </c>
      <c r="I97" s="6" t="s">
        <v>376</v>
      </c>
      <c r="J97" s="6" t="s">
        <v>221</v>
      </c>
    </row>
    <row r="98" spans="1:10">
      <c r="A98" s="6">
        <v>97</v>
      </c>
      <c r="B98" s="6" t="s">
        <v>598</v>
      </c>
      <c r="C98" s="6" t="s">
        <v>90</v>
      </c>
      <c r="D98" s="6" t="s">
        <v>943</v>
      </c>
      <c r="E98" s="6" t="s">
        <v>944</v>
      </c>
      <c r="F98" s="6" t="s">
        <v>945</v>
      </c>
      <c r="G98" s="6" t="s">
        <v>946</v>
      </c>
      <c r="H98" s="6" t="s">
        <v>376</v>
      </c>
      <c r="I98" s="6" t="s">
        <v>376</v>
      </c>
      <c r="J98" s="6" t="s">
        <v>221</v>
      </c>
    </row>
    <row r="99" spans="1:10">
      <c r="A99" s="6">
        <v>98</v>
      </c>
      <c r="B99" s="6" t="s">
        <v>598</v>
      </c>
      <c r="C99" s="6" t="s">
        <v>90</v>
      </c>
      <c r="D99" s="6" t="s">
        <v>947</v>
      </c>
      <c r="E99" s="6" t="s">
        <v>948</v>
      </c>
      <c r="F99" s="6" t="s">
        <v>949</v>
      </c>
      <c r="G99" s="6" t="s">
        <v>602</v>
      </c>
      <c r="H99" s="6" t="s">
        <v>376</v>
      </c>
      <c r="I99" s="6" t="s">
        <v>2157</v>
      </c>
      <c r="J99" s="6" t="s">
        <v>221</v>
      </c>
    </row>
    <row r="100" spans="1:10">
      <c r="A100" s="6">
        <v>99</v>
      </c>
      <c r="B100" s="6" t="s">
        <v>598</v>
      </c>
      <c r="C100" s="6" t="s">
        <v>90</v>
      </c>
      <c r="D100" s="6" t="s">
        <v>950</v>
      </c>
      <c r="E100" s="6" t="s">
        <v>951</v>
      </c>
      <c r="F100" s="6" t="s">
        <v>952</v>
      </c>
      <c r="G100" s="6" t="s">
        <v>722</v>
      </c>
      <c r="H100" s="6" t="s">
        <v>376</v>
      </c>
      <c r="I100" s="6" t="s">
        <v>953</v>
      </c>
      <c r="J100" s="6" t="s">
        <v>221</v>
      </c>
    </row>
    <row r="101" spans="1:10">
      <c r="A101" s="6">
        <v>100</v>
      </c>
      <c r="B101" s="6" t="s">
        <v>598</v>
      </c>
      <c r="C101" s="6" t="s">
        <v>90</v>
      </c>
      <c r="D101" s="6" t="s">
        <v>2129</v>
      </c>
      <c r="E101" s="6" t="s">
        <v>2130</v>
      </c>
      <c r="F101" s="6" t="s">
        <v>2131</v>
      </c>
      <c r="G101" s="6" t="s">
        <v>645</v>
      </c>
      <c r="H101" s="6" t="s">
        <v>376</v>
      </c>
      <c r="I101" s="6" t="s">
        <v>376</v>
      </c>
      <c r="J101" s="6" t="s">
        <v>221</v>
      </c>
    </row>
    <row r="102" spans="1:10">
      <c r="A102" s="6">
        <v>101</v>
      </c>
      <c r="B102" s="6" t="s">
        <v>598</v>
      </c>
      <c r="C102" s="6" t="s">
        <v>90</v>
      </c>
      <c r="D102" s="6" t="s">
        <v>954</v>
      </c>
      <c r="E102" s="6" t="s">
        <v>955</v>
      </c>
      <c r="F102" s="6" t="s">
        <v>956</v>
      </c>
      <c r="G102" s="6" t="s">
        <v>676</v>
      </c>
      <c r="H102" s="6" t="s">
        <v>376</v>
      </c>
      <c r="I102" s="6" t="s">
        <v>376</v>
      </c>
      <c r="J102" s="6" t="s">
        <v>221</v>
      </c>
    </row>
    <row r="103" spans="1:10">
      <c r="A103" s="6">
        <v>102</v>
      </c>
      <c r="B103" s="6" t="s">
        <v>598</v>
      </c>
      <c r="C103" s="6" t="s">
        <v>90</v>
      </c>
      <c r="D103" s="6" t="s">
        <v>957</v>
      </c>
      <c r="E103" s="6" t="s">
        <v>958</v>
      </c>
      <c r="F103" s="6" t="s">
        <v>959</v>
      </c>
      <c r="G103" s="6" t="s">
        <v>649</v>
      </c>
      <c r="H103" s="6" t="s">
        <v>376</v>
      </c>
      <c r="I103" s="6" t="s">
        <v>376</v>
      </c>
      <c r="J103" s="6" t="s">
        <v>221</v>
      </c>
    </row>
    <row r="104" spans="1:10">
      <c r="A104" s="6">
        <v>103</v>
      </c>
      <c r="B104" s="6" t="s">
        <v>598</v>
      </c>
      <c r="C104" s="6" t="s">
        <v>90</v>
      </c>
      <c r="D104" s="6" t="s">
        <v>960</v>
      </c>
      <c r="E104" s="6" t="s">
        <v>961</v>
      </c>
      <c r="F104" s="6" t="s">
        <v>962</v>
      </c>
      <c r="G104" s="6" t="s">
        <v>649</v>
      </c>
      <c r="H104" s="6" t="s">
        <v>376</v>
      </c>
      <c r="I104" s="6" t="s">
        <v>376</v>
      </c>
      <c r="J104" s="6" t="s">
        <v>221</v>
      </c>
    </row>
    <row r="105" spans="1:10">
      <c r="A105" s="6">
        <v>104</v>
      </c>
      <c r="B105" s="6" t="s">
        <v>598</v>
      </c>
      <c r="C105" s="6" t="s">
        <v>90</v>
      </c>
      <c r="D105" s="6" t="s">
        <v>963</v>
      </c>
      <c r="E105" s="6" t="s">
        <v>964</v>
      </c>
      <c r="F105" s="6" t="s">
        <v>965</v>
      </c>
      <c r="G105" s="6" t="s">
        <v>800</v>
      </c>
      <c r="H105" s="6" t="s">
        <v>376</v>
      </c>
      <c r="I105" s="6" t="s">
        <v>376</v>
      </c>
      <c r="J105" s="6" t="s">
        <v>221</v>
      </c>
    </row>
    <row r="106" spans="1:10">
      <c r="A106" s="6">
        <v>105</v>
      </c>
      <c r="B106" s="6" t="s">
        <v>598</v>
      </c>
      <c r="C106" s="6" t="s">
        <v>90</v>
      </c>
      <c r="D106" s="6" t="s">
        <v>966</v>
      </c>
      <c r="E106" s="6" t="s">
        <v>967</v>
      </c>
      <c r="F106" s="6" t="s">
        <v>968</v>
      </c>
      <c r="G106" s="6" t="s">
        <v>782</v>
      </c>
      <c r="H106" s="6" t="s">
        <v>376</v>
      </c>
      <c r="I106" s="6" t="s">
        <v>376</v>
      </c>
      <c r="J106" s="6" t="s">
        <v>221</v>
      </c>
    </row>
    <row r="107" spans="1:10">
      <c r="A107" s="6">
        <v>106</v>
      </c>
      <c r="B107" s="6" t="s">
        <v>598</v>
      </c>
      <c r="C107" s="6" t="s">
        <v>90</v>
      </c>
      <c r="D107" s="6" t="s">
        <v>969</v>
      </c>
      <c r="E107" s="6" t="s">
        <v>970</v>
      </c>
      <c r="F107" s="6" t="s">
        <v>971</v>
      </c>
      <c r="G107" s="6" t="s">
        <v>676</v>
      </c>
      <c r="H107" s="6" t="s">
        <v>376</v>
      </c>
      <c r="I107" s="6" t="s">
        <v>376</v>
      </c>
      <c r="J107" s="6" t="s">
        <v>221</v>
      </c>
    </row>
    <row r="108" spans="1:10">
      <c r="A108" s="6">
        <v>107</v>
      </c>
      <c r="B108" s="6" t="s">
        <v>598</v>
      </c>
      <c r="C108" s="6" t="s">
        <v>90</v>
      </c>
      <c r="D108" s="6" t="s">
        <v>972</v>
      </c>
      <c r="E108" s="6" t="s">
        <v>973</v>
      </c>
      <c r="F108" s="6" t="s">
        <v>974</v>
      </c>
      <c r="G108" s="6" t="s">
        <v>975</v>
      </c>
      <c r="H108" s="6" t="s">
        <v>376</v>
      </c>
      <c r="I108" s="6" t="s">
        <v>376</v>
      </c>
      <c r="J108" s="6" t="s">
        <v>221</v>
      </c>
    </row>
    <row r="109" spans="1:10">
      <c r="A109" s="6">
        <v>108</v>
      </c>
      <c r="B109" s="6" t="s">
        <v>598</v>
      </c>
      <c r="C109" s="6" t="s">
        <v>90</v>
      </c>
      <c r="D109" s="6" t="s">
        <v>976</v>
      </c>
      <c r="E109" s="6" t="s">
        <v>977</v>
      </c>
      <c r="F109" s="6" t="s">
        <v>978</v>
      </c>
      <c r="G109" s="6" t="s">
        <v>753</v>
      </c>
      <c r="H109" s="6" t="s">
        <v>376</v>
      </c>
      <c r="I109" s="6" t="s">
        <v>2158</v>
      </c>
      <c r="J109" s="6" t="s">
        <v>221</v>
      </c>
    </row>
    <row r="110" spans="1:10">
      <c r="A110" s="6">
        <v>109</v>
      </c>
      <c r="B110" s="6" t="s">
        <v>598</v>
      </c>
      <c r="C110" s="6" t="s">
        <v>90</v>
      </c>
      <c r="D110" s="6" t="s">
        <v>979</v>
      </c>
      <c r="E110" s="6" t="s">
        <v>980</v>
      </c>
      <c r="F110" s="6" t="s">
        <v>981</v>
      </c>
      <c r="G110" s="6" t="s">
        <v>653</v>
      </c>
      <c r="H110" s="6" t="s">
        <v>376</v>
      </c>
      <c r="I110" s="6" t="s">
        <v>376</v>
      </c>
      <c r="J110" s="6" t="s">
        <v>221</v>
      </c>
    </row>
    <row r="111" spans="1:10">
      <c r="A111" s="6">
        <v>110</v>
      </c>
      <c r="B111" s="6" t="s">
        <v>598</v>
      </c>
      <c r="C111" s="6" t="s">
        <v>90</v>
      </c>
      <c r="D111" s="6" t="s">
        <v>982</v>
      </c>
      <c r="E111" s="6" t="s">
        <v>983</v>
      </c>
      <c r="F111" s="6" t="s">
        <v>984</v>
      </c>
      <c r="G111" s="6" t="s">
        <v>985</v>
      </c>
      <c r="H111" s="6" t="s">
        <v>376</v>
      </c>
      <c r="I111" s="6" t="s">
        <v>376</v>
      </c>
      <c r="J111" s="6" t="s">
        <v>221</v>
      </c>
    </row>
    <row r="112" spans="1:10">
      <c r="A112" s="6">
        <v>111</v>
      </c>
      <c r="B112" s="6" t="s">
        <v>598</v>
      </c>
      <c r="C112" s="6" t="s">
        <v>90</v>
      </c>
      <c r="D112" s="6" t="s">
        <v>2132</v>
      </c>
      <c r="E112" s="6" t="s">
        <v>2133</v>
      </c>
      <c r="F112" s="6" t="s">
        <v>2134</v>
      </c>
      <c r="G112" s="6" t="s">
        <v>602</v>
      </c>
      <c r="H112" s="6" t="s">
        <v>376</v>
      </c>
      <c r="I112" s="6" t="s">
        <v>376</v>
      </c>
      <c r="J112" s="6" t="s">
        <v>221</v>
      </c>
    </row>
    <row r="113" spans="1:10">
      <c r="A113" s="6">
        <v>112</v>
      </c>
      <c r="B113" s="6" t="s">
        <v>598</v>
      </c>
      <c r="C113" s="6" t="s">
        <v>90</v>
      </c>
      <c r="D113" s="6" t="s">
        <v>986</v>
      </c>
      <c r="E113" s="6" t="s">
        <v>987</v>
      </c>
      <c r="F113" s="6" t="s">
        <v>988</v>
      </c>
      <c r="G113" s="6" t="s">
        <v>610</v>
      </c>
      <c r="H113" s="6" t="s">
        <v>989</v>
      </c>
      <c r="I113" s="6" t="s">
        <v>376</v>
      </c>
      <c r="J113" s="6" t="s">
        <v>221</v>
      </c>
    </row>
    <row r="114" spans="1:10">
      <c r="A114" s="6">
        <v>113</v>
      </c>
      <c r="B114" s="6" t="s">
        <v>598</v>
      </c>
      <c r="C114" s="6" t="s">
        <v>90</v>
      </c>
      <c r="D114" s="6" t="s">
        <v>990</v>
      </c>
      <c r="E114" s="6" t="s">
        <v>991</v>
      </c>
      <c r="F114" s="6" t="s">
        <v>992</v>
      </c>
      <c r="G114" s="6" t="s">
        <v>753</v>
      </c>
      <c r="H114" s="6" t="s">
        <v>376</v>
      </c>
      <c r="I114" s="6" t="s">
        <v>2159</v>
      </c>
      <c r="J114" s="6" t="s">
        <v>221</v>
      </c>
    </row>
    <row r="115" spans="1:10">
      <c r="A115" s="6">
        <v>114</v>
      </c>
      <c r="B115" s="6" t="s">
        <v>598</v>
      </c>
      <c r="C115" s="6" t="s">
        <v>90</v>
      </c>
      <c r="D115" s="6" t="s">
        <v>993</v>
      </c>
      <c r="E115" s="6" t="s">
        <v>994</v>
      </c>
      <c r="F115" s="6" t="s">
        <v>995</v>
      </c>
      <c r="G115" s="6" t="s">
        <v>918</v>
      </c>
      <c r="H115" s="6" t="s">
        <v>376</v>
      </c>
      <c r="I115" s="6" t="s">
        <v>2160</v>
      </c>
      <c r="J115" s="6" t="s">
        <v>221</v>
      </c>
    </row>
    <row r="116" spans="1:10">
      <c r="A116" s="6">
        <v>115</v>
      </c>
      <c r="B116" s="6" t="s">
        <v>598</v>
      </c>
      <c r="C116" s="6" t="s">
        <v>90</v>
      </c>
      <c r="D116" s="6" t="s">
        <v>996</v>
      </c>
      <c r="E116" s="6" t="s">
        <v>997</v>
      </c>
      <c r="F116" s="6" t="s">
        <v>998</v>
      </c>
      <c r="G116" s="6" t="s">
        <v>922</v>
      </c>
      <c r="H116" s="6" t="s">
        <v>376</v>
      </c>
      <c r="I116" s="6" t="s">
        <v>376</v>
      </c>
      <c r="J116" s="6" t="s">
        <v>221</v>
      </c>
    </row>
    <row r="117" spans="1:10">
      <c r="A117" s="6">
        <v>116</v>
      </c>
      <c r="B117" s="6" t="s">
        <v>598</v>
      </c>
      <c r="C117" s="6" t="s">
        <v>90</v>
      </c>
      <c r="D117" s="6" t="s">
        <v>999</v>
      </c>
      <c r="E117" s="6" t="s">
        <v>1000</v>
      </c>
      <c r="F117" s="6" t="s">
        <v>1001</v>
      </c>
      <c r="G117" s="6" t="s">
        <v>796</v>
      </c>
      <c r="H117" s="6" t="s">
        <v>376</v>
      </c>
      <c r="I117" s="6" t="s">
        <v>376</v>
      </c>
      <c r="J117" s="6" t="s">
        <v>221</v>
      </c>
    </row>
    <row r="118" spans="1:10">
      <c r="A118" s="6">
        <v>117</v>
      </c>
      <c r="B118" s="6" t="s">
        <v>598</v>
      </c>
      <c r="C118" s="6" t="s">
        <v>90</v>
      </c>
      <c r="D118" s="6" t="s">
        <v>1002</v>
      </c>
      <c r="E118" s="6" t="s">
        <v>1003</v>
      </c>
      <c r="F118" s="6" t="s">
        <v>1004</v>
      </c>
      <c r="G118" s="6" t="s">
        <v>867</v>
      </c>
      <c r="H118" s="6" t="s">
        <v>376</v>
      </c>
      <c r="I118" s="6" t="s">
        <v>376</v>
      </c>
      <c r="J118" s="6" t="s">
        <v>221</v>
      </c>
    </row>
    <row r="119" spans="1:10">
      <c r="A119" s="6">
        <v>118</v>
      </c>
      <c r="B119" s="6" t="s">
        <v>598</v>
      </c>
      <c r="C119" s="6" t="s">
        <v>90</v>
      </c>
      <c r="D119" s="6" t="s">
        <v>1005</v>
      </c>
      <c r="E119" s="6" t="s">
        <v>1006</v>
      </c>
      <c r="F119" s="6" t="s">
        <v>1007</v>
      </c>
      <c r="G119" s="6" t="s">
        <v>1008</v>
      </c>
      <c r="H119" s="6" t="s">
        <v>376</v>
      </c>
      <c r="I119" s="6" t="s">
        <v>376</v>
      </c>
      <c r="J119" s="6" t="s">
        <v>221</v>
      </c>
    </row>
    <row r="120" spans="1:10">
      <c r="A120" s="6">
        <v>119</v>
      </c>
      <c r="B120" s="6" t="s">
        <v>598</v>
      </c>
      <c r="C120" s="6" t="s">
        <v>90</v>
      </c>
      <c r="D120" s="6" t="s">
        <v>1009</v>
      </c>
      <c r="E120" s="6" t="s">
        <v>1010</v>
      </c>
      <c r="F120" s="6" t="s">
        <v>1007</v>
      </c>
      <c r="G120" s="6" t="s">
        <v>767</v>
      </c>
      <c r="H120" s="6" t="s">
        <v>376</v>
      </c>
      <c r="I120" s="6" t="s">
        <v>376</v>
      </c>
      <c r="J120" s="6" t="s">
        <v>221</v>
      </c>
    </row>
    <row r="121" spans="1:10">
      <c r="A121" s="6">
        <v>120</v>
      </c>
      <c r="B121" s="6" t="s">
        <v>598</v>
      </c>
      <c r="C121" s="6" t="s">
        <v>90</v>
      </c>
      <c r="D121" s="6" t="s">
        <v>1011</v>
      </c>
      <c r="E121" s="6" t="s">
        <v>1012</v>
      </c>
      <c r="F121" s="6" t="s">
        <v>1007</v>
      </c>
      <c r="G121" s="6" t="s">
        <v>1013</v>
      </c>
      <c r="H121" s="6" t="s">
        <v>376</v>
      </c>
      <c r="I121" s="6" t="s">
        <v>376</v>
      </c>
      <c r="J121" s="6" t="s">
        <v>221</v>
      </c>
    </row>
    <row r="122" spans="1:10">
      <c r="A122" s="6">
        <v>121</v>
      </c>
      <c r="B122" s="6" t="s">
        <v>598</v>
      </c>
      <c r="C122" s="6" t="s">
        <v>90</v>
      </c>
      <c r="D122" s="6" t="s">
        <v>1014</v>
      </c>
      <c r="E122" s="6" t="s">
        <v>1015</v>
      </c>
      <c r="F122" s="6" t="s">
        <v>1007</v>
      </c>
      <c r="G122" s="6" t="s">
        <v>1016</v>
      </c>
      <c r="H122" s="6" t="s">
        <v>376</v>
      </c>
      <c r="I122" s="6" t="s">
        <v>376</v>
      </c>
      <c r="J122" s="6" t="s">
        <v>221</v>
      </c>
    </row>
    <row r="123" spans="1:10">
      <c r="A123" s="6">
        <v>122</v>
      </c>
      <c r="B123" s="6" t="s">
        <v>598</v>
      </c>
      <c r="C123" s="6" t="s">
        <v>90</v>
      </c>
      <c r="D123" s="6" t="s">
        <v>1017</v>
      </c>
      <c r="E123" s="6" t="s">
        <v>1018</v>
      </c>
      <c r="F123" s="6" t="s">
        <v>1007</v>
      </c>
      <c r="G123" s="6" t="s">
        <v>1019</v>
      </c>
      <c r="H123" s="6" t="s">
        <v>376</v>
      </c>
      <c r="I123" s="6" t="s">
        <v>376</v>
      </c>
      <c r="J123" s="6" t="s">
        <v>221</v>
      </c>
    </row>
    <row r="124" spans="1:10">
      <c r="A124" s="6">
        <v>123</v>
      </c>
      <c r="B124" s="6" t="s">
        <v>598</v>
      </c>
      <c r="C124" s="6" t="s">
        <v>90</v>
      </c>
      <c r="D124" s="6" t="s">
        <v>1020</v>
      </c>
      <c r="E124" s="6" t="s">
        <v>1021</v>
      </c>
      <c r="F124" s="6" t="s">
        <v>1007</v>
      </c>
      <c r="G124" s="6" t="s">
        <v>1022</v>
      </c>
      <c r="H124" s="6" t="s">
        <v>376</v>
      </c>
      <c r="I124" s="6" t="s">
        <v>376</v>
      </c>
      <c r="J124" s="6" t="s">
        <v>221</v>
      </c>
    </row>
    <row r="125" spans="1:10">
      <c r="A125" s="6">
        <v>124</v>
      </c>
      <c r="B125" s="6" t="s">
        <v>598</v>
      </c>
      <c r="C125" s="6" t="s">
        <v>90</v>
      </c>
      <c r="D125" s="6" t="s">
        <v>1023</v>
      </c>
      <c r="E125" s="6" t="s">
        <v>1024</v>
      </c>
      <c r="F125" s="6" t="s">
        <v>1007</v>
      </c>
      <c r="G125" s="6" t="s">
        <v>1025</v>
      </c>
      <c r="H125" s="6" t="s">
        <v>376</v>
      </c>
      <c r="I125" s="6" t="s">
        <v>376</v>
      </c>
      <c r="J125" s="6" t="s">
        <v>221</v>
      </c>
    </row>
    <row r="126" spans="1:10">
      <c r="A126" s="6">
        <v>125</v>
      </c>
      <c r="B126" s="6" t="s">
        <v>598</v>
      </c>
      <c r="C126" s="6" t="s">
        <v>90</v>
      </c>
      <c r="D126" s="6" t="s">
        <v>1026</v>
      </c>
      <c r="E126" s="6" t="s">
        <v>1027</v>
      </c>
      <c r="F126" s="6" t="s">
        <v>1007</v>
      </c>
      <c r="G126" s="6" t="s">
        <v>1028</v>
      </c>
      <c r="H126" s="6" t="s">
        <v>376</v>
      </c>
      <c r="I126" s="6" t="s">
        <v>376</v>
      </c>
      <c r="J126" s="6" t="s">
        <v>221</v>
      </c>
    </row>
    <row r="127" spans="1:10">
      <c r="A127" s="6">
        <v>126</v>
      </c>
      <c r="B127" s="6" t="s">
        <v>598</v>
      </c>
      <c r="C127" s="6" t="s">
        <v>90</v>
      </c>
      <c r="D127" s="6" t="s">
        <v>1029</v>
      </c>
      <c r="E127" s="6" t="s">
        <v>1030</v>
      </c>
      <c r="F127" s="6" t="s">
        <v>1031</v>
      </c>
      <c r="G127" s="6" t="s">
        <v>640</v>
      </c>
      <c r="H127" s="6" t="s">
        <v>376</v>
      </c>
      <c r="I127" s="6" t="s">
        <v>376</v>
      </c>
      <c r="J127" s="6" t="s">
        <v>221</v>
      </c>
    </row>
    <row r="128" spans="1:10">
      <c r="A128" s="6">
        <v>127</v>
      </c>
      <c r="B128" s="6" t="s">
        <v>598</v>
      </c>
      <c r="C128" s="6" t="s">
        <v>90</v>
      </c>
      <c r="D128" s="6" t="s">
        <v>1032</v>
      </c>
      <c r="E128" s="6" t="s">
        <v>1033</v>
      </c>
      <c r="F128" s="6" t="s">
        <v>1034</v>
      </c>
      <c r="G128" s="6" t="s">
        <v>1035</v>
      </c>
      <c r="H128" s="6" t="s">
        <v>376</v>
      </c>
      <c r="I128" s="6" t="s">
        <v>376</v>
      </c>
      <c r="J128" s="6" t="s">
        <v>221</v>
      </c>
    </row>
    <row r="129" spans="1:10">
      <c r="A129" s="6">
        <v>128</v>
      </c>
      <c r="B129" s="6" t="s">
        <v>598</v>
      </c>
      <c r="C129" s="6" t="s">
        <v>90</v>
      </c>
      <c r="D129" s="6" t="s">
        <v>941</v>
      </c>
      <c r="E129" s="6" t="s">
        <v>2161</v>
      </c>
      <c r="F129" s="6" t="s">
        <v>942</v>
      </c>
      <c r="G129" s="6" t="s">
        <v>867</v>
      </c>
      <c r="H129" s="6" t="s">
        <v>376</v>
      </c>
      <c r="I129" s="6" t="s">
        <v>376</v>
      </c>
      <c r="J129" s="6" t="s">
        <v>221</v>
      </c>
    </row>
    <row r="130" spans="1:10">
      <c r="A130" s="6">
        <v>129</v>
      </c>
      <c r="B130" s="6" t="s">
        <v>598</v>
      </c>
      <c r="C130" s="6" t="s">
        <v>90</v>
      </c>
      <c r="D130" s="6" t="s">
        <v>1036</v>
      </c>
      <c r="E130" s="6" t="s">
        <v>1037</v>
      </c>
      <c r="F130" s="6" t="s">
        <v>1038</v>
      </c>
      <c r="G130" s="6" t="s">
        <v>748</v>
      </c>
      <c r="H130" s="6" t="s">
        <v>376</v>
      </c>
      <c r="I130" s="6" t="s">
        <v>376</v>
      </c>
      <c r="J130" s="6" t="s">
        <v>221</v>
      </c>
    </row>
    <row r="131" spans="1:10">
      <c r="A131" s="6">
        <v>130</v>
      </c>
      <c r="B131" s="6" t="s">
        <v>598</v>
      </c>
      <c r="C131" s="6" t="s">
        <v>90</v>
      </c>
      <c r="D131" s="6" t="s">
        <v>2135</v>
      </c>
      <c r="E131" s="6" t="s">
        <v>2136</v>
      </c>
      <c r="F131" s="6" t="s">
        <v>2137</v>
      </c>
      <c r="G131" s="6" t="s">
        <v>1121</v>
      </c>
      <c r="H131" s="6" t="s">
        <v>376</v>
      </c>
      <c r="I131" s="6" t="s">
        <v>376</v>
      </c>
      <c r="J131" s="6" t="s">
        <v>221</v>
      </c>
    </row>
    <row r="132" spans="1:10">
      <c r="A132" s="6">
        <v>131</v>
      </c>
      <c r="B132" s="6" t="s">
        <v>598</v>
      </c>
      <c r="C132" s="6" t="s">
        <v>90</v>
      </c>
      <c r="D132" s="6" t="s">
        <v>1039</v>
      </c>
      <c r="E132" s="6" t="s">
        <v>1040</v>
      </c>
      <c r="F132" s="6" t="s">
        <v>1041</v>
      </c>
      <c r="G132" s="6" t="s">
        <v>796</v>
      </c>
      <c r="H132" s="6" t="s">
        <v>376</v>
      </c>
      <c r="I132" s="6" t="s">
        <v>376</v>
      </c>
      <c r="J132" s="6" t="s">
        <v>221</v>
      </c>
    </row>
    <row r="133" spans="1:10">
      <c r="A133" s="6">
        <v>132</v>
      </c>
      <c r="B133" s="6" t="s">
        <v>598</v>
      </c>
      <c r="C133" s="6" t="s">
        <v>90</v>
      </c>
      <c r="D133" s="6" t="s">
        <v>1042</v>
      </c>
      <c r="E133" s="6" t="s">
        <v>1043</v>
      </c>
      <c r="F133" s="6" t="s">
        <v>1044</v>
      </c>
      <c r="G133" s="6" t="s">
        <v>1045</v>
      </c>
      <c r="H133" s="6" t="s">
        <v>376</v>
      </c>
      <c r="I133" s="6" t="s">
        <v>2160</v>
      </c>
      <c r="J133" s="6" t="s">
        <v>221</v>
      </c>
    </row>
    <row r="134" spans="1:10">
      <c r="A134" s="6">
        <v>133</v>
      </c>
      <c r="B134" s="6" t="s">
        <v>598</v>
      </c>
      <c r="C134" s="6" t="s">
        <v>90</v>
      </c>
      <c r="D134" s="6" t="s">
        <v>2138</v>
      </c>
      <c r="E134" s="6" t="s">
        <v>2139</v>
      </c>
      <c r="F134" s="6" t="s">
        <v>2140</v>
      </c>
      <c r="G134" s="6" t="s">
        <v>2141</v>
      </c>
      <c r="H134" s="6" t="s">
        <v>2142</v>
      </c>
      <c r="I134" s="6" t="s">
        <v>376</v>
      </c>
      <c r="J134" s="6" t="s">
        <v>221</v>
      </c>
    </row>
    <row r="135" spans="1:10">
      <c r="A135" s="6">
        <v>134</v>
      </c>
      <c r="B135" s="6" t="s">
        <v>598</v>
      </c>
      <c r="C135" s="6" t="s">
        <v>90</v>
      </c>
      <c r="D135" s="6" t="s">
        <v>1046</v>
      </c>
      <c r="E135" s="6" t="s">
        <v>1047</v>
      </c>
      <c r="F135" s="6" t="s">
        <v>1048</v>
      </c>
      <c r="G135" s="6" t="s">
        <v>918</v>
      </c>
      <c r="H135" s="6" t="s">
        <v>376</v>
      </c>
      <c r="I135" s="6" t="s">
        <v>376</v>
      </c>
      <c r="J135" s="6" t="s">
        <v>221</v>
      </c>
    </row>
    <row r="136" spans="1:10">
      <c r="A136" s="6">
        <v>135</v>
      </c>
      <c r="B136" s="6" t="s">
        <v>598</v>
      </c>
      <c r="C136" s="6" t="s">
        <v>90</v>
      </c>
      <c r="D136" s="6" t="s">
        <v>1049</v>
      </c>
      <c r="E136" s="6" t="s">
        <v>1050</v>
      </c>
      <c r="F136" s="6" t="s">
        <v>1051</v>
      </c>
      <c r="G136" s="6" t="s">
        <v>653</v>
      </c>
      <c r="H136" s="6" t="s">
        <v>376</v>
      </c>
      <c r="I136" s="6" t="s">
        <v>376</v>
      </c>
      <c r="J136" s="6" t="s">
        <v>221</v>
      </c>
    </row>
    <row r="137" spans="1:10">
      <c r="A137" s="6">
        <v>136</v>
      </c>
      <c r="B137" s="6" t="s">
        <v>598</v>
      </c>
      <c r="C137" s="6" t="s">
        <v>90</v>
      </c>
      <c r="D137" s="6" t="s">
        <v>1052</v>
      </c>
      <c r="E137" s="6" t="s">
        <v>1053</v>
      </c>
      <c r="F137" s="6" t="s">
        <v>1054</v>
      </c>
      <c r="G137" s="6" t="s">
        <v>653</v>
      </c>
      <c r="H137" s="6" t="s">
        <v>376</v>
      </c>
      <c r="I137" s="6" t="s">
        <v>376</v>
      </c>
      <c r="J137" s="6" t="s">
        <v>221</v>
      </c>
    </row>
    <row r="138" spans="1:10">
      <c r="A138" s="6">
        <v>137</v>
      </c>
      <c r="B138" s="6" t="s">
        <v>598</v>
      </c>
      <c r="C138" s="6" t="s">
        <v>90</v>
      </c>
      <c r="D138" s="6" t="s">
        <v>1055</v>
      </c>
      <c r="E138" s="6" t="s">
        <v>1056</v>
      </c>
      <c r="F138" s="6" t="s">
        <v>1057</v>
      </c>
      <c r="G138" s="6" t="s">
        <v>676</v>
      </c>
      <c r="H138" s="6" t="s">
        <v>1058</v>
      </c>
      <c r="I138" s="6" t="s">
        <v>2162</v>
      </c>
      <c r="J138" s="6" t="s">
        <v>221</v>
      </c>
    </row>
    <row r="139" spans="1:10">
      <c r="A139" s="6">
        <v>138</v>
      </c>
      <c r="B139" s="6" t="s">
        <v>598</v>
      </c>
      <c r="C139" s="6" t="s">
        <v>90</v>
      </c>
      <c r="D139" s="6" t="s">
        <v>1059</v>
      </c>
      <c r="E139" s="6" t="s">
        <v>1060</v>
      </c>
      <c r="F139" s="6" t="s">
        <v>1061</v>
      </c>
      <c r="G139" s="6" t="s">
        <v>653</v>
      </c>
      <c r="H139" s="6" t="s">
        <v>376</v>
      </c>
      <c r="I139" s="6" t="s">
        <v>778</v>
      </c>
      <c r="J139" s="6" t="s">
        <v>221</v>
      </c>
    </row>
    <row r="140" spans="1:10">
      <c r="A140" s="6">
        <v>139</v>
      </c>
      <c r="B140" s="6" t="s">
        <v>598</v>
      </c>
      <c r="C140" s="6" t="s">
        <v>90</v>
      </c>
      <c r="D140" s="6" t="s">
        <v>1062</v>
      </c>
      <c r="E140" s="6" t="s">
        <v>1063</v>
      </c>
      <c r="F140" s="6" t="s">
        <v>1064</v>
      </c>
      <c r="G140" s="6" t="s">
        <v>1065</v>
      </c>
      <c r="H140" s="6" t="s">
        <v>376</v>
      </c>
      <c r="I140" s="6" t="s">
        <v>376</v>
      </c>
      <c r="J140" s="6" t="s">
        <v>221</v>
      </c>
    </row>
    <row r="141" spans="1:10">
      <c r="A141" s="6">
        <v>140</v>
      </c>
      <c r="B141" s="6" t="s">
        <v>598</v>
      </c>
      <c r="C141" s="6" t="s">
        <v>90</v>
      </c>
      <c r="D141" s="6" t="s">
        <v>1066</v>
      </c>
      <c r="E141" s="6" t="s">
        <v>1067</v>
      </c>
      <c r="F141" s="6" t="s">
        <v>1068</v>
      </c>
      <c r="G141" s="6" t="s">
        <v>714</v>
      </c>
      <c r="H141" s="6" t="s">
        <v>1069</v>
      </c>
      <c r="I141" s="6" t="s">
        <v>376</v>
      </c>
      <c r="J141" s="6" t="s">
        <v>221</v>
      </c>
    </row>
    <row r="142" spans="1:10">
      <c r="A142" s="6">
        <v>141</v>
      </c>
      <c r="B142" s="6" t="s">
        <v>598</v>
      </c>
      <c r="C142" s="6" t="s">
        <v>90</v>
      </c>
      <c r="D142" s="6" t="s">
        <v>1070</v>
      </c>
      <c r="E142" s="6" t="s">
        <v>1067</v>
      </c>
      <c r="F142" s="6" t="s">
        <v>1071</v>
      </c>
      <c r="G142" s="6" t="s">
        <v>1072</v>
      </c>
      <c r="H142" s="6" t="s">
        <v>376</v>
      </c>
      <c r="I142" s="6" t="s">
        <v>376</v>
      </c>
      <c r="J142" s="6" t="s">
        <v>221</v>
      </c>
    </row>
    <row r="143" spans="1:10">
      <c r="A143" s="6">
        <v>142</v>
      </c>
      <c r="B143" s="6" t="s">
        <v>598</v>
      </c>
      <c r="C143" s="6" t="s">
        <v>90</v>
      </c>
      <c r="D143" s="6" t="s">
        <v>1073</v>
      </c>
      <c r="E143" s="6" t="s">
        <v>1074</v>
      </c>
      <c r="F143" s="6" t="s">
        <v>1075</v>
      </c>
      <c r="G143" s="6" t="s">
        <v>855</v>
      </c>
      <c r="H143" s="6" t="s">
        <v>376</v>
      </c>
      <c r="I143" s="6" t="s">
        <v>376</v>
      </c>
      <c r="J143" s="6" t="s">
        <v>221</v>
      </c>
    </row>
    <row r="144" spans="1:10">
      <c r="A144" s="6">
        <v>143</v>
      </c>
      <c r="B144" s="6" t="s">
        <v>598</v>
      </c>
      <c r="C144" s="6" t="s">
        <v>90</v>
      </c>
      <c r="D144" s="6" t="s">
        <v>2143</v>
      </c>
      <c r="E144" s="6" t="s">
        <v>2144</v>
      </c>
      <c r="F144" s="6" t="s">
        <v>2145</v>
      </c>
      <c r="G144" s="6" t="s">
        <v>748</v>
      </c>
      <c r="H144" s="6" t="s">
        <v>376</v>
      </c>
      <c r="I144" s="6" t="s">
        <v>376</v>
      </c>
      <c r="J144" s="6" t="s">
        <v>221</v>
      </c>
    </row>
    <row r="145" spans="1:10">
      <c r="A145" s="6">
        <v>144</v>
      </c>
      <c r="B145" s="6" t="s">
        <v>598</v>
      </c>
      <c r="C145" s="6" t="s">
        <v>90</v>
      </c>
      <c r="D145" s="6" t="s">
        <v>1076</v>
      </c>
      <c r="E145" s="6" t="s">
        <v>1077</v>
      </c>
      <c r="F145" s="6" t="s">
        <v>1078</v>
      </c>
      <c r="G145" s="6" t="s">
        <v>653</v>
      </c>
      <c r="H145" s="6" t="s">
        <v>376</v>
      </c>
      <c r="I145" s="6" t="s">
        <v>376</v>
      </c>
      <c r="J145" s="6" t="s">
        <v>221</v>
      </c>
    </row>
    <row r="146" spans="1:10">
      <c r="A146" s="6">
        <v>145</v>
      </c>
      <c r="B146" s="6" t="s">
        <v>598</v>
      </c>
      <c r="C146" s="6" t="s">
        <v>90</v>
      </c>
      <c r="D146" s="6" t="s">
        <v>1079</v>
      </c>
      <c r="E146" s="6" t="s">
        <v>1080</v>
      </c>
      <c r="F146" s="6" t="s">
        <v>1081</v>
      </c>
      <c r="G146" s="6" t="s">
        <v>1035</v>
      </c>
      <c r="H146" s="6" t="s">
        <v>376</v>
      </c>
      <c r="I146" s="6" t="s">
        <v>376</v>
      </c>
      <c r="J146" s="6" t="s">
        <v>221</v>
      </c>
    </row>
    <row r="147" spans="1:10">
      <c r="A147" s="6">
        <v>146</v>
      </c>
      <c r="B147" s="6" t="s">
        <v>598</v>
      </c>
      <c r="C147" s="6" t="s">
        <v>90</v>
      </c>
      <c r="D147" s="6" t="s">
        <v>1082</v>
      </c>
      <c r="E147" s="6" t="s">
        <v>1083</v>
      </c>
      <c r="F147" s="6" t="s">
        <v>1084</v>
      </c>
      <c r="G147" s="6" t="s">
        <v>1085</v>
      </c>
      <c r="H147" s="6" t="s">
        <v>376</v>
      </c>
      <c r="I147" s="6" t="s">
        <v>376</v>
      </c>
      <c r="J147" s="6" t="s">
        <v>221</v>
      </c>
    </row>
    <row r="148" spans="1:10">
      <c r="A148" s="6">
        <v>147</v>
      </c>
      <c r="B148" s="6" t="s">
        <v>598</v>
      </c>
      <c r="C148" s="6" t="s">
        <v>90</v>
      </c>
      <c r="D148" s="6" t="s">
        <v>1086</v>
      </c>
      <c r="E148" s="6" t="s">
        <v>1087</v>
      </c>
      <c r="F148" s="6" t="s">
        <v>1088</v>
      </c>
      <c r="G148" s="6" t="s">
        <v>1065</v>
      </c>
      <c r="H148" s="6" t="s">
        <v>376</v>
      </c>
      <c r="I148" s="6" t="s">
        <v>376</v>
      </c>
      <c r="J148" s="6" t="s">
        <v>221</v>
      </c>
    </row>
    <row r="149" spans="1:10">
      <c r="A149" s="6">
        <v>148</v>
      </c>
      <c r="B149" s="6" t="s">
        <v>598</v>
      </c>
      <c r="C149" s="6" t="s">
        <v>90</v>
      </c>
      <c r="D149" s="6" t="s">
        <v>1089</v>
      </c>
      <c r="E149" s="6" t="s">
        <v>1090</v>
      </c>
      <c r="F149" s="6" t="s">
        <v>1091</v>
      </c>
      <c r="G149" s="6" t="s">
        <v>1092</v>
      </c>
      <c r="H149" s="6" t="s">
        <v>376</v>
      </c>
      <c r="I149" s="6" t="s">
        <v>376</v>
      </c>
      <c r="J149" s="6" t="s">
        <v>221</v>
      </c>
    </row>
    <row r="150" spans="1:10">
      <c r="A150" s="6">
        <v>149</v>
      </c>
      <c r="B150" s="6" t="s">
        <v>598</v>
      </c>
      <c r="C150" s="6" t="s">
        <v>90</v>
      </c>
      <c r="D150" s="6" t="s">
        <v>1093</v>
      </c>
      <c r="E150" s="6" t="s">
        <v>1094</v>
      </c>
      <c r="F150" s="6" t="s">
        <v>1095</v>
      </c>
      <c r="G150" s="6" t="s">
        <v>672</v>
      </c>
      <c r="H150" s="6" t="s">
        <v>376</v>
      </c>
      <c r="I150" s="6" t="s">
        <v>376</v>
      </c>
      <c r="J150" s="6" t="s">
        <v>221</v>
      </c>
    </row>
    <row r="151" spans="1:10">
      <c r="A151" s="6">
        <v>150</v>
      </c>
      <c r="B151" s="6" t="s">
        <v>598</v>
      </c>
      <c r="C151" s="6" t="s">
        <v>90</v>
      </c>
      <c r="D151" s="6" t="s">
        <v>1096</v>
      </c>
      <c r="E151" s="6" t="s">
        <v>1097</v>
      </c>
      <c r="F151" s="6" t="s">
        <v>1098</v>
      </c>
      <c r="G151" s="6" t="s">
        <v>855</v>
      </c>
      <c r="H151" s="6" t="s">
        <v>376</v>
      </c>
      <c r="I151" s="6" t="s">
        <v>376</v>
      </c>
      <c r="J151" s="6" t="s">
        <v>221</v>
      </c>
    </row>
    <row r="152" spans="1:10">
      <c r="A152" s="6">
        <v>151</v>
      </c>
      <c r="B152" s="6" t="s">
        <v>598</v>
      </c>
      <c r="C152" s="6" t="s">
        <v>90</v>
      </c>
      <c r="D152" s="6" t="s">
        <v>1099</v>
      </c>
      <c r="E152" s="6" t="s">
        <v>1100</v>
      </c>
      <c r="F152" s="6" t="s">
        <v>1101</v>
      </c>
      <c r="G152" s="6" t="s">
        <v>893</v>
      </c>
      <c r="H152" s="6" t="s">
        <v>376</v>
      </c>
      <c r="I152" s="6" t="s">
        <v>376</v>
      </c>
      <c r="J152" s="6" t="s">
        <v>221</v>
      </c>
    </row>
    <row r="153" spans="1:10">
      <c r="A153" s="6">
        <v>152</v>
      </c>
      <c r="B153" s="6" t="s">
        <v>598</v>
      </c>
      <c r="C153" s="6" t="s">
        <v>90</v>
      </c>
      <c r="D153" s="6" t="s">
        <v>1102</v>
      </c>
      <c r="E153" s="6" t="s">
        <v>1103</v>
      </c>
      <c r="F153" s="6" t="s">
        <v>1104</v>
      </c>
      <c r="G153" s="6" t="s">
        <v>1105</v>
      </c>
      <c r="H153" s="6" t="s">
        <v>376</v>
      </c>
      <c r="I153" s="6" t="s">
        <v>376</v>
      </c>
      <c r="J153" s="6" t="s">
        <v>221</v>
      </c>
    </row>
    <row r="154" spans="1:10">
      <c r="A154" s="6">
        <v>153</v>
      </c>
      <c r="B154" s="6" t="s">
        <v>598</v>
      </c>
      <c r="C154" s="6" t="s">
        <v>90</v>
      </c>
      <c r="D154" s="6" t="s">
        <v>1106</v>
      </c>
      <c r="E154" s="6" t="s">
        <v>1107</v>
      </c>
      <c r="F154" s="6" t="s">
        <v>1108</v>
      </c>
      <c r="G154" s="6" t="s">
        <v>1035</v>
      </c>
      <c r="H154" s="6" t="s">
        <v>376</v>
      </c>
      <c r="I154" s="6" t="s">
        <v>376</v>
      </c>
      <c r="J154" s="6" t="s">
        <v>221</v>
      </c>
    </row>
    <row r="155" spans="1:10">
      <c r="A155" s="6">
        <v>154</v>
      </c>
      <c r="B155" s="6" t="s">
        <v>598</v>
      </c>
      <c r="C155" s="6" t="s">
        <v>90</v>
      </c>
      <c r="D155" s="6" t="s">
        <v>1109</v>
      </c>
      <c r="E155" s="6" t="s">
        <v>1110</v>
      </c>
      <c r="F155" s="6" t="s">
        <v>1111</v>
      </c>
      <c r="G155" s="6" t="s">
        <v>808</v>
      </c>
      <c r="H155" s="6" t="s">
        <v>376</v>
      </c>
      <c r="I155" s="6" t="s">
        <v>376</v>
      </c>
      <c r="J155" s="6" t="s">
        <v>221</v>
      </c>
    </row>
    <row r="156" spans="1:10">
      <c r="A156" s="6">
        <v>155</v>
      </c>
      <c r="B156" s="6" t="s">
        <v>598</v>
      </c>
      <c r="C156" s="6" t="s">
        <v>90</v>
      </c>
      <c r="D156" s="6" t="s">
        <v>1112</v>
      </c>
      <c r="E156" s="6" t="s">
        <v>1113</v>
      </c>
      <c r="F156" s="6" t="s">
        <v>1114</v>
      </c>
      <c r="G156" s="6" t="s">
        <v>859</v>
      </c>
      <c r="H156" s="6" t="s">
        <v>376</v>
      </c>
      <c r="I156" s="6" t="s">
        <v>376</v>
      </c>
      <c r="J156" s="6" t="s">
        <v>221</v>
      </c>
    </row>
    <row r="157" spans="1:10">
      <c r="A157" s="6">
        <v>156</v>
      </c>
      <c r="B157" s="6" t="s">
        <v>598</v>
      </c>
      <c r="C157" s="6" t="s">
        <v>90</v>
      </c>
      <c r="D157" s="6" t="s">
        <v>1115</v>
      </c>
      <c r="E157" s="6" t="s">
        <v>1116</v>
      </c>
      <c r="F157" s="6" t="s">
        <v>617</v>
      </c>
      <c r="G157" s="6" t="s">
        <v>1117</v>
      </c>
      <c r="H157" s="6" t="s">
        <v>376</v>
      </c>
      <c r="I157" s="6" t="s">
        <v>376</v>
      </c>
      <c r="J157" s="6" t="s">
        <v>221</v>
      </c>
    </row>
    <row r="158" spans="1:10">
      <c r="A158" s="6">
        <v>157</v>
      </c>
      <c r="B158" s="6" t="s">
        <v>598</v>
      </c>
      <c r="C158" s="6" t="s">
        <v>90</v>
      </c>
      <c r="D158" s="6" t="s">
        <v>1118</v>
      </c>
      <c r="E158" s="6" t="s">
        <v>1119</v>
      </c>
      <c r="F158" s="6" t="s">
        <v>1120</v>
      </c>
      <c r="G158" s="6" t="s">
        <v>1121</v>
      </c>
      <c r="H158" s="6" t="s">
        <v>376</v>
      </c>
      <c r="I158" s="6" t="s">
        <v>376</v>
      </c>
      <c r="J158" s="6" t="s">
        <v>221</v>
      </c>
    </row>
    <row r="159" spans="1:10">
      <c r="A159" s="6">
        <v>158</v>
      </c>
      <c r="B159" s="6" t="s">
        <v>598</v>
      </c>
      <c r="C159" s="6" t="s">
        <v>90</v>
      </c>
      <c r="D159" s="6" t="s">
        <v>1122</v>
      </c>
      <c r="E159" s="6" t="s">
        <v>1123</v>
      </c>
      <c r="F159" s="6" t="s">
        <v>1124</v>
      </c>
      <c r="G159" s="6" t="s">
        <v>653</v>
      </c>
      <c r="H159" s="6" t="s">
        <v>376</v>
      </c>
      <c r="I159" s="6" t="s">
        <v>376</v>
      </c>
      <c r="J159" s="6" t="s">
        <v>221</v>
      </c>
    </row>
    <row r="160" spans="1:10">
      <c r="A160" s="6">
        <v>159</v>
      </c>
      <c r="B160" s="6" t="s">
        <v>598</v>
      </c>
      <c r="C160" s="6" t="s">
        <v>90</v>
      </c>
      <c r="D160" s="6" t="s">
        <v>1197</v>
      </c>
      <c r="E160" s="6" t="s">
        <v>2146</v>
      </c>
      <c r="F160" s="6" t="s">
        <v>1195</v>
      </c>
      <c r="G160" s="6" t="s">
        <v>1198</v>
      </c>
      <c r="H160" s="6" t="s">
        <v>376</v>
      </c>
      <c r="I160" s="6" t="s">
        <v>376</v>
      </c>
      <c r="J160" s="6" t="s">
        <v>221</v>
      </c>
    </row>
    <row r="161" spans="1:10">
      <c r="A161" s="6">
        <v>160</v>
      </c>
      <c r="B161" s="6" t="s">
        <v>598</v>
      </c>
      <c r="C161" s="6" t="s">
        <v>90</v>
      </c>
      <c r="D161" s="6" t="s">
        <v>1125</v>
      </c>
      <c r="E161" s="6" t="s">
        <v>1126</v>
      </c>
      <c r="F161" s="6" t="s">
        <v>1127</v>
      </c>
      <c r="G161" s="6" t="s">
        <v>1072</v>
      </c>
      <c r="H161" s="6" t="s">
        <v>376</v>
      </c>
      <c r="I161" s="6" t="s">
        <v>2160</v>
      </c>
      <c r="J161" s="6" t="s">
        <v>221</v>
      </c>
    </row>
    <row r="162" spans="1:10">
      <c r="A162" s="6">
        <v>161</v>
      </c>
      <c r="B162" s="6" t="s">
        <v>598</v>
      </c>
      <c r="C162" s="6" t="s">
        <v>90</v>
      </c>
      <c r="D162" s="6" t="s">
        <v>1128</v>
      </c>
      <c r="E162" s="6" t="s">
        <v>1129</v>
      </c>
      <c r="F162" s="6" t="s">
        <v>1130</v>
      </c>
      <c r="G162" s="6" t="s">
        <v>1131</v>
      </c>
      <c r="H162" s="6" t="s">
        <v>376</v>
      </c>
      <c r="I162" s="6" t="s">
        <v>376</v>
      </c>
      <c r="J162" s="6" t="s">
        <v>221</v>
      </c>
    </row>
    <row r="163" spans="1:10">
      <c r="A163" s="6">
        <v>162</v>
      </c>
      <c r="B163" s="6" t="s">
        <v>598</v>
      </c>
      <c r="C163" s="6" t="s">
        <v>90</v>
      </c>
      <c r="D163" s="6" t="s">
        <v>1132</v>
      </c>
      <c r="E163" s="6" t="s">
        <v>1133</v>
      </c>
      <c r="F163" s="6" t="s">
        <v>1134</v>
      </c>
      <c r="G163" s="6" t="s">
        <v>796</v>
      </c>
      <c r="H163" s="6" t="s">
        <v>376</v>
      </c>
      <c r="I163" s="6" t="s">
        <v>376</v>
      </c>
      <c r="J163" s="6" t="s">
        <v>221</v>
      </c>
    </row>
    <row r="164" spans="1:10">
      <c r="A164" s="6">
        <v>163</v>
      </c>
      <c r="B164" s="6" t="s">
        <v>598</v>
      </c>
      <c r="C164" s="6" t="s">
        <v>90</v>
      </c>
      <c r="D164" s="6" t="s">
        <v>1135</v>
      </c>
      <c r="E164" s="6" t="s">
        <v>1136</v>
      </c>
      <c r="F164" s="6" t="s">
        <v>1137</v>
      </c>
      <c r="G164" s="6" t="s">
        <v>1138</v>
      </c>
      <c r="H164" s="6" t="s">
        <v>376</v>
      </c>
      <c r="I164" s="6" t="s">
        <v>1139</v>
      </c>
      <c r="J164" s="6" t="s">
        <v>221</v>
      </c>
    </row>
    <row r="165" spans="1:10">
      <c r="A165" s="6">
        <v>164</v>
      </c>
      <c r="B165" s="6" t="s">
        <v>598</v>
      </c>
      <c r="C165" s="6" t="s">
        <v>90</v>
      </c>
      <c r="D165" s="6" t="s">
        <v>1140</v>
      </c>
      <c r="E165" s="6" t="s">
        <v>1141</v>
      </c>
      <c r="F165" s="6" t="s">
        <v>1130</v>
      </c>
      <c r="G165" s="6" t="s">
        <v>1142</v>
      </c>
      <c r="H165" s="6" t="s">
        <v>376</v>
      </c>
      <c r="I165" s="6" t="s">
        <v>376</v>
      </c>
      <c r="J165" s="6" t="s">
        <v>221</v>
      </c>
    </row>
    <row r="166" spans="1:10">
      <c r="A166" s="6">
        <v>165</v>
      </c>
      <c r="B166" s="6" t="s">
        <v>598</v>
      </c>
      <c r="C166" s="6" t="s">
        <v>90</v>
      </c>
      <c r="D166" s="6" t="s">
        <v>1143</v>
      </c>
      <c r="E166" s="6" t="s">
        <v>1144</v>
      </c>
      <c r="F166" s="6" t="s">
        <v>1145</v>
      </c>
      <c r="G166" s="6" t="s">
        <v>640</v>
      </c>
      <c r="H166" s="6" t="s">
        <v>376</v>
      </c>
      <c r="I166" s="6" t="s">
        <v>376</v>
      </c>
      <c r="J166" s="6" t="s">
        <v>221</v>
      </c>
    </row>
    <row r="167" spans="1:10">
      <c r="A167" s="6">
        <v>166</v>
      </c>
      <c r="B167" s="6" t="s">
        <v>598</v>
      </c>
      <c r="C167" s="6" t="s">
        <v>90</v>
      </c>
      <c r="D167" s="6" t="s">
        <v>1146</v>
      </c>
      <c r="E167" s="6" t="s">
        <v>1147</v>
      </c>
      <c r="F167" s="6" t="s">
        <v>1148</v>
      </c>
      <c r="G167" s="6" t="s">
        <v>1149</v>
      </c>
      <c r="H167" s="6" t="s">
        <v>376</v>
      </c>
      <c r="I167" s="6" t="s">
        <v>376</v>
      </c>
      <c r="J167" s="6" t="s">
        <v>221</v>
      </c>
    </row>
    <row r="168" spans="1:10">
      <c r="A168" s="6">
        <v>167</v>
      </c>
      <c r="B168" s="6" t="s">
        <v>598</v>
      </c>
      <c r="C168" s="6" t="s">
        <v>90</v>
      </c>
      <c r="D168" s="6" t="s">
        <v>1150</v>
      </c>
      <c r="E168" s="6" t="s">
        <v>1151</v>
      </c>
      <c r="F168" s="6" t="s">
        <v>1152</v>
      </c>
      <c r="G168" s="6" t="s">
        <v>1072</v>
      </c>
      <c r="H168" s="6" t="s">
        <v>376</v>
      </c>
      <c r="I168" s="6" t="s">
        <v>376</v>
      </c>
      <c r="J168" s="6" t="s">
        <v>221</v>
      </c>
    </row>
    <row r="169" spans="1:10">
      <c r="A169" s="6">
        <v>168</v>
      </c>
      <c r="B169" s="6" t="s">
        <v>598</v>
      </c>
      <c r="C169" s="6" t="s">
        <v>90</v>
      </c>
      <c r="D169" s="6" t="s">
        <v>1153</v>
      </c>
      <c r="E169" s="6" t="s">
        <v>1154</v>
      </c>
      <c r="F169" s="6" t="s">
        <v>1155</v>
      </c>
      <c r="G169" s="6" t="s">
        <v>653</v>
      </c>
      <c r="H169" s="6" t="s">
        <v>376</v>
      </c>
      <c r="I169" s="6" t="s">
        <v>2163</v>
      </c>
      <c r="J169" s="6" t="s">
        <v>221</v>
      </c>
    </row>
    <row r="170" spans="1:10">
      <c r="A170" s="6">
        <v>169</v>
      </c>
      <c r="B170" s="6" t="s">
        <v>598</v>
      </c>
      <c r="C170" s="6" t="s">
        <v>90</v>
      </c>
      <c r="D170" s="6" t="s">
        <v>1156</v>
      </c>
      <c r="E170" s="6" t="s">
        <v>1157</v>
      </c>
      <c r="F170" s="6" t="s">
        <v>1158</v>
      </c>
      <c r="G170" s="6" t="s">
        <v>808</v>
      </c>
      <c r="H170" s="6" t="s">
        <v>376</v>
      </c>
      <c r="I170" s="6" t="s">
        <v>376</v>
      </c>
      <c r="J170" s="6" t="s">
        <v>221</v>
      </c>
    </row>
    <row r="171" spans="1:10">
      <c r="A171" s="6">
        <v>170</v>
      </c>
      <c r="B171" s="6" t="s">
        <v>598</v>
      </c>
      <c r="C171" s="6" t="s">
        <v>90</v>
      </c>
      <c r="D171" s="6" t="s">
        <v>1159</v>
      </c>
      <c r="E171" s="6" t="s">
        <v>1160</v>
      </c>
      <c r="F171" s="6" t="s">
        <v>1161</v>
      </c>
      <c r="G171" s="6" t="s">
        <v>808</v>
      </c>
      <c r="H171" s="6" t="s">
        <v>376</v>
      </c>
      <c r="I171" s="6" t="s">
        <v>376</v>
      </c>
      <c r="J171" s="6" t="s">
        <v>221</v>
      </c>
    </row>
    <row r="172" spans="1:10">
      <c r="A172" s="6">
        <v>171</v>
      </c>
      <c r="B172" s="6" t="s">
        <v>598</v>
      </c>
      <c r="C172" s="6" t="s">
        <v>90</v>
      </c>
      <c r="D172" s="6" t="s">
        <v>1162</v>
      </c>
      <c r="E172" s="6" t="s">
        <v>1163</v>
      </c>
      <c r="F172" s="6" t="s">
        <v>1164</v>
      </c>
      <c r="G172" s="6" t="s">
        <v>1085</v>
      </c>
      <c r="H172" s="6" t="s">
        <v>376</v>
      </c>
      <c r="I172" s="6" t="s">
        <v>376</v>
      </c>
      <c r="J172" s="6" t="s">
        <v>221</v>
      </c>
    </row>
    <row r="173" spans="1:10">
      <c r="A173" s="6">
        <v>172</v>
      </c>
      <c r="B173" s="6" t="s">
        <v>598</v>
      </c>
      <c r="C173" s="6" t="s">
        <v>90</v>
      </c>
      <c r="D173" s="6" t="s">
        <v>1165</v>
      </c>
      <c r="E173" s="6" t="s">
        <v>1166</v>
      </c>
      <c r="F173" s="6" t="s">
        <v>1148</v>
      </c>
      <c r="G173" s="6" t="s">
        <v>1167</v>
      </c>
      <c r="H173" s="6" t="s">
        <v>376</v>
      </c>
      <c r="I173" s="6" t="s">
        <v>376</v>
      </c>
      <c r="J173" s="6" t="s">
        <v>221</v>
      </c>
    </row>
    <row r="174" spans="1:10">
      <c r="A174" s="6">
        <v>173</v>
      </c>
      <c r="B174" s="6" t="s">
        <v>598</v>
      </c>
      <c r="C174" s="6" t="s">
        <v>90</v>
      </c>
      <c r="D174" s="6" t="s">
        <v>1168</v>
      </c>
      <c r="E174" s="6" t="s">
        <v>1169</v>
      </c>
      <c r="F174" s="6" t="s">
        <v>1170</v>
      </c>
      <c r="G174" s="6" t="s">
        <v>1171</v>
      </c>
      <c r="H174" s="6" t="s">
        <v>376</v>
      </c>
      <c r="I174" s="6" t="s">
        <v>376</v>
      </c>
      <c r="J174" s="6" t="s">
        <v>221</v>
      </c>
    </row>
    <row r="175" spans="1:10">
      <c r="A175" s="6">
        <v>174</v>
      </c>
      <c r="B175" s="6" t="s">
        <v>598</v>
      </c>
      <c r="C175" s="6" t="s">
        <v>90</v>
      </c>
      <c r="D175" s="6" t="s">
        <v>1172</v>
      </c>
      <c r="E175" s="6" t="s">
        <v>1173</v>
      </c>
      <c r="F175" s="6" t="s">
        <v>1170</v>
      </c>
      <c r="G175" s="6" t="s">
        <v>1174</v>
      </c>
      <c r="H175" s="6" t="s">
        <v>1175</v>
      </c>
      <c r="I175" s="6" t="s">
        <v>376</v>
      </c>
      <c r="J175" s="6" t="s">
        <v>221</v>
      </c>
    </row>
    <row r="176" spans="1:10">
      <c r="A176" s="6">
        <v>175</v>
      </c>
      <c r="B176" s="6" t="s">
        <v>598</v>
      </c>
      <c r="C176" s="6" t="s">
        <v>90</v>
      </c>
      <c r="D176" s="6" t="s">
        <v>1176</v>
      </c>
      <c r="E176" s="6" t="s">
        <v>1177</v>
      </c>
      <c r="F176" s="6" t="s">
        <v>627</v>
      </c>
      <c r="G176" s="6" t="s">
        <v>1167</v>
      </c>
      <c r="H176" s="6" t="s">
        <v>376</v>
      </c>
      <c r="I176" s="6" t="s">
        <v>376</v>
      </c>
      <c r="J176" s="6" t="s">
        <v>221</v>
      </c>
    </row>
    <row r="177" spans="1:10">
      <c r="A177" s="6">
        <v>176</v>
      </c>
      <c r="B177" s="6" t="s">
        <v>598</v>
      </c>
      <c r="C177" s="6" t="s">
        <v>90</v>
      </c>
      <c r="D177" s="6" t="s">
        <v>1178</v>
      </c>
      <c r="E177" s="6" t="s">
        <v>1179</v>
      </c>
      <c r="F177" s="6" t="s">
        <v>1180</v>
      </c>
      <c r="G177" s="6" t="s">
        <v>1181</v>
      </c>
      <c r="H177" s="6" t="s">
        <v>376</v>
      </c>
      <c r="I177" s="6" t="s">
        <v>376</v>
      </c>
      <c r="J177" s="6" t="s">
        <v>221</v>
      </c>
    </row>
    <row r="178" spans="1:10">
      <c r="A178" s="6">
        <v>177</v>
      </c>
      <c r="B178" s="6" t="s">
        <v>598</v>
      </c>
      <c r="C178" s="6" t="s">
        <v>90</v>
      </c>
      <c r="D178" s="6" t="s">
        <v>1182</v>
      </c>
      <c r="E178" s="6" t="s">
        <v>1183</v>
      </c>
      <c r="F178" s="6" t="s">
        <v>1184</v>
      </c>
      <c r="G178" s="6" t="s">
        <v>1174</v>
      </c>
      <c r="H178" s="6" t="s">
        <v>376</v>
      </c>
      <c r="I178" s="6" t="s">
        <v>778</v>
      </c>
      <c r="J178" s="6" t="s">
        <v>221</v>
      </c>
    </row>
    <row r="179" spans="1:10">
      <c r="A179" s="6">
        <v>178</v>
      </c>
      <c r="B179" s="6" t="s">
        <v>598</v>
      </c>
      <c r="C179" s="6" t="s">
        <v>90</v>
      </c>
      <c r="D179" s="6" t="s">
        <v>1185</v>
      </c>
      <c r="E179" s="6" t="s">
        <v>1186</v>
      </c>
      <c r="F179" s="6" t="s">
        <v>1187</v>
      </c>
      <c r="G179" s="6" t="s">
        <v>1188</v>
      </c>
      <c r="H179" s="6" t="s">
        <v>376</v>
      </c>
      <c r="I179" s="6" t="s">
        <v>376</v>
      </c>
      <c r="J179" s="6" t="s">
        <v>221</v>
      </c>
    </row>
    <row r="180" spans="1:10">
      <c r="A180" s="6">
        <v>179</v>
      </c>
      <c r="B180" s="6" t="s">
        <v>598</v>
      </c>
      <c r="C180" s="6" t="s">
        <v>90</v>
      </c>
      <c r="D180" s="6" t="s">
        <v>1189</v>
      </c>
      <c r="E180" s="6" t="s">
        <v>1190</v>
      </c>
      <c r="F180" s="6" t="s">
        <v>1191</v>
      </c>
      <c r="G180" s="6" t="s">
        <v>1192</v>
      </c>
      <c r="H180" s="6" t="s">
        <v>376</v>
      </c>
      <c r="I180" s="6" t="s">
        <v>376</v>
      </c>
      <c r="J180" s="6" t="s">
        <v>221</v>
      </c>
    </row>
    <row r="181" spans="1:10">
      <c r="A181" s="6">
        <v>180</v>
      </c>
      <c r="B181" s="6" t="s">
        <v>598</v>
      </c>
      <c r="C181" s="6" t="s">
        <v>90</v>
      </c>
      <c r="D181" s="6" t="s">
        <v>1193</v>
      </c>
      <c r="E181" s="6" t="s">
        <v>1194</v>
      </c>
      <c r="F181" s="6" t="s">
        <v>1195</v>
      </c>
      <c r="G181" s="6" t="s">
        <v>1196</v>
      </c>
      <c r="H181" s="6" t="s">
        <v>376</v>
      </c>
      <c r="I181" s="6" t="s">
        <v>376</v>
      </c>
      <c r="J181" s="6" t="s">
        <v>221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254</v>
      </c>
      <c r="E4" s="141" t="s">
        <v>255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256</v>
      </c>
      <c r="E5" s="141" t="s">
        <v>257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258</v>
      </c>
      <c r="E6" s="141" t="s">
        <v>259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7" t="s">
        <v>260</v>
      </c>
      <c r="E7" s="148" t="s">
        <v>261</v>
      </c>
      <c r="F7" s="149"/>
      <c r="G7" s="149"/>
      <c r="H7" s="149"/>
      <c r="I7" s="150"/>
    </row>
    <row r="12" spans="1:9" s="157" customFormat="1" ht="18" customHeight="1">
      <c r="A12" s="151"/>
      <c r="B12" s="152"/>
      <c r="C12" s="153"/>
      <c r="D12" s="154"/>
      <c r="E12" s="613" t="s">
        <v>262</v>
      </c>
      <c r="F12" s="613"/>
      <c r="G12" s="155"/>
      <c r="H12" s="156"/>
    </row>
    <row r="13" spans="1:9" s="157" customFormat="1" ht="21" customHeight="1">
      <c r="A13" s="151" t="s">
        <v>263</v>
      </c>
      <c r="B13" s="158" t="s">
        <v>264</v>
      </c>
      <c r="C13" s="153"/>
      <c r="D13" s="159"/>
      <c r="E13" s="160" t="s">
        <v>265</v>
      </c>
      <c r="F13" s="161"/>
      <c r="G13" s="155"/>
      <c r="H13" s="162"/>
    </row>
    <row r="14" spans="1:9" s="157" customFormat="1" ht="21" customHeight="1">
      <c r="A14" s="151" t="s">
        <v>266</v>
      </c>
      <c r="B14" s="158" t="s">
        <v>267</v>
      </c>
      <c r="C14" s="153"/>
      <c r="D14" s="159"/>
      <c r="E14" s="160" t="s">
        <v>268</v>
      </c>
      <c r="F14" s="161"/>
      <c r="G14" s="155"/>
      <c r="H14" s="162"/>
    </row>
    <row r="15" spans="1:9" s="157" customFormat="1" ht="21" customHeight="1">
      <c r="A15" s="151" t="s">
        <v>269</v>
      </c>
      <c r="B15" s="158" t="s">
        <v>270</v>
      </c>
      <c r="C15" s="153"/>
      <c r="D15" s="159"/>
      <c r="E15" s="160" t="s">
        <v>271</v>
      </c>
      <c r="F15" s="161"/>
      <c r="G15" s="155"/>
      <c r="H15" s="162"/>
    </row>
    <row r="16" spans="1:9" s="157" customFormat="1" ht="21" customHeight="1">
      <c r="A16" s="151" t="s">
        <v>272</v>
      </c>
      <c r="B16" s="158" t="s">
        <v>273</v>
      </c>
      <c r="C16" s="153"/>
      <c r="D16" s="159"/>
      <c r="E16" s="160" t="s">
        <v>274</v>
      </c>
      <c r="F16" s="161"/>
      <c r="G16" s="155"/>
      <c r="H16" s="162"/>
    </row>
    <row r="19" spans="1:7">
      <c r="A19" s="614" t="s">
        <v>275</v>
      </c>
      <c r="B19" s="614"/>
      <c r="C19" s="614"/>
    </row>
    <row r="20" spans="1:7" s="135" customFormat="1" ht="23.1" customHeight="1">
      <c r="A20" s="137"/>
      <c r="B20" s="137"/>
      <c r="C20" s="137"/>
      <c r="D20" s="163" t="s">
        <v>276</v>
      </c>
      <c r="E20" s="164"/>
      <c r="F20" s="150"/>
      <c r="G20" s="150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6"/>
  <sheetViews>
    <sheetView showGridLines="0" topLeftCell="C24" zoomScaleNormal="100" workbookViewId="0">
      <selection activeCell="F28" sqref="F28"/>
    </sheetView>
  </sheetViews>
  <sheetFormatPr defaultRowHeight="11.25"/>
  <cols>
    <col min="1" max="2" width="15" style="491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491" t="s">
        <v>371</v>
      </c>
    </row>
    <row r="2" spans="1:8" hidden="1"/>
    <row r="3" spans="1:8" s="228" customFormat="1" ht="6">
      <c r="A3" s="491"/>
      <c r="B3" s="491"/>
      <c r="D3" s="229"/>
    </row>
    <row r="4" spans="1:8" ht="22.5">
      <c r="D4" s="529" t="s">
        <v>552</v>
      </c>
      <c r="E4" s="529"/>
      <c r="F4" s="529"/>
      <c r="G4" s="354"/>
      <c r="H4" s="222"/>
    </row>
    <row r="5" spans="1:8" s="228" customFormat="1" ht="6">
      <c r="A5" s="491"/>
      <c r="B5" s="491"/>
      <c r="D5" s="537"/>
      <c r="E5" s="537"/>
      <c r="F5" s="537"/>
      <c r="G5" s="537"/>
    </row>
    <row r="6" spans="1:8" hidden="1">
      <c r="A6" s="492"/>
      <c r="B6" s="492"/>
      <c r="C6" s="137"/>
      <c r="D6" s="178"/>
      <c r="E6" s="538" t="s">
        <v>505</v>
      </c>
      <c r="F6" s="538"/>
    </row>
    <row r="7" spans="1:8">
      <c r="A7" s="492"/>
      <c r="B7" s="492"/>
      <c r="C7" s="137"/>
      <c r="D7" s="533" t="s">
        <v>384</v>
      </c>
      <c r="E7" s="534"/>
      <c r="F7" s="534"/>
      <c r="G7" s="539" t="s">
        <v>386</v>
      </c>
    </row>
    <row r="8" spans="1:8">
      <c r="A8" s="492"/>
      <c r="B8" s="492"/>
      <c r="C8" s="137"/>
      <c r="D8" s="213" t="s">
        <v>32</v>
      </c>
      <c r="E8" s="218" t="s">
        <v>385</v>
      </c>
      <c r="F8" s="218" t="s">
        <v>383</v>
      </c>
      <c r="G8" s="540"/>
    </row>
    <row r="9" spans="1:8" ht="12" customHeight="1">
      <c r="A9" s="492"/>
      <c r="B9" s="492"/>
      <c r="C9" s="137"/>
      <c r="D9" s="179">
        <v>1</v>
      </c>
      <c r="E9" s="179">
        <v>2</v>
      </c>
      <c r="F9" s="179">
        <v>3</v>
      </c>
      <c r="G9" s="179">
        <v>4</v>
      </c>
    </row>
    <row r="10" spans="1:8" ht="22.5">
      <c r="A10" s="492"/>
      <c r="B10" s="492"/>
      <c r="C10" s="137"/>
      <c r="D10" s="177" t="s">
        <v>33</v>
      </c>
      <c r="E10" s="219" t="s">
        <v>524</v>
      </c>
      <c r="F10" s="348" t="str">
        <f>IF(region_name="","",region_name)</f>
        <v>Ростовская область</v>
      </c>
      <c r="G10" s="219" t="s">
        <v>435</v>
      </c>
      <c r="H10" s="222"/>
    </row>
    <row r="11" spans="1:8" ht="22.5">
      <c r="A11" s="492"/>
      <c r="B11" s="492"/>
      <c r="C11" s="137"/>
      <c r="D11" s="177" t="s">
        <v>5</v>
      </c>
      <c r="E11" s="219" t="s">
        <v>388</v>
      </c>
      <c r="F11" s="220" t="s">
        <v>389</v>
      </c>
      <c r="G11" s="216"/>
      <c r="H11" s="222"/>
    </row>
    <row r="12" spans="1:8" ht="22.5">
      <c r="A12" s="492"/>
      <c r="B12" s="492"/>
      <c r="C12" s="137"/>
      <c r="D12" s="177" t="s">
        <v>390</v>
      </c>
      <c r="E12" s="176" t="s">
        <v>395</v>
      </c>
      <c r="F12" s="349" t="s">
        <v>2102</v>
      </c>
      <c r="G12" s="219" t="s">
        <v>434</v>
      </c>
      <c r="H12" s="222"/>
    </row>
    <row r="13" spans="1:8" ht="22.5">
      <c r="A13" s="492"/>
      <c r="B13" s="492"/>
      <c r="C13" s="137"/>
      <c r="D13" s="177" t="s">
        <v>391</v>
      </c>
      <c r="E13" s="176" t="s">
        <v>397</v>
      </c>
      <c r="F13" s="348" t="str">
        <f>IF(inn="","",inn)</f>
        <v>6155043551</v>
      </c>
      <c r="G13" s="219" t="s">
        <v>433</v>
      </c>
      <c r="H13" s="222"/>
    </row>
    <row r="14" spans="1:8" ht="22.5">
      <c r="A14" s="492"/>
      <c r="B14" s="492"/>
      <c r="C14" s="137"/>
      <c r="D14" s="177" t="s">
        <v>392</v>
      </c>
      <c r="E14" s="176" t="s">
        <v>396</v>
      </c>
      <c r="F14" s="348" t="str">
        <f>IF(kpp="","",kpp)</f>
        <v>615501001</v>
      </c>
      <c r="G14" s="219" t="s">
        <v>432</v>
      </c>
      <c r="H14" s="222"/>
    </row>
    <row r="15" spans="1:8" ht="22.5">
      <c r="A15" s="492"/>
      <c r="B15" s="492"/>
      <c r="C15" s="137"/>
      <c r="D15" s="177" t="s">
        <v>393</v>
      </c>
      <c r="E15" s="176" t="s">
        <v>398</v>
      </c>
      <c r="F15" s="349" t="s">
        <v>2103</v>
      </c>
      <c r="G15" s="219" t="s">
        <v>431</v>
      </c>
      <c r="H15" s="222"/>
    </row>
    <row r="16" spans="1:8" ht="22.5">
      <c r="A16" s="492"/>
      <c r="B16" s="492"/>
      <c r="C16" s="137"/>
      <c r="D16" s="177" t="s">
        <v>394</v>
      </c>
      <c r="E16" s="176" t="s">
        <v>399</v>
      </c>
      <c r="F16" s="350" t="s">
        <v>2104</v>
      </c>
      <c r="G16" s="219" t="s">
        <v>428</v>
      </c>
      <c r="H16" s="222"/>
    </row>
    <row r="17" spans="1:8" ht="33.75">
      <c r="A17" s="492"/>
      <c r="B17" s="492"/>
      <c r="C17" s="137"/>
      <c r="D17" s="177" t="s">
        <v>400</v>
      </c>
      <c r="E17" s="176" t="s">
        <v>401</v>
      </c>
      <c r="F17" s="349" t="s">
        <v>2105</v>
      </c>
      <c r="G17" s="216"/>
      <c r="H17" s="222"/>
    </row>
    <row r="18" spans="1:8" ht="22.5" hidden="1">
      <c r="A18" s="542">
        <v>1</v>
      </c>
      <c r="B18" s="492"/>
      <c r="C18" s="541"/>
      <c r="D18" s="490" t="str">
        <f>"2.7."&amp;A18</f>
        <v>2.7.1</v>
      </c>
      <c r="E18" s="176" t="s">
        <v>544</v>
      </c>
      <c r="F18" s="220" t="s">
        <v>389</v>
      </c>
      <c r="G18" s="219" t="s">
        <v>576</v>
      </c>
      <c r="H18" s="222"/>
    </row>
    <row r="19" spans="1:8" ht="22.5" hidden="1">
      <c r="A19" s="542"/>
      <c r="B19" s="492"/>
      <c r="C19" s="541"/>
      <c r="D19" s="490" t="str">
        <f>"2.7."&amp;A18&amp;".1"</f>
        <v>2.7.1.1</v>
      </c>
      <c r="E19" s="165" t="s">
        <v>545</v>
      </c>
      <c r="F19" s="485" t="s">
        <v>376</v>
      </c>
      <c r="G19" s="216"/>
      <c r="H19" s="222"/>
    </row>
    <row r="20" spans="1:8" ht="22.5" hidden="1">
      <c r="A20" s="542"/>
      <c r="B20" s="492"/>
      <c r="C20" s="541"/>
      <c r="D20" s="490" t="str">
        <f>"2.7."&amp;A18&amp;".2"</f>
        <v>2.7.1.2</v>
      </c>
      <c r="E20" s="165" t="s">
        <v>546</v>
      </c>
      <c r="F20" s="486" t="s">
        <v>376</v>
      </c>
      <c r="G20" s="219" t="s">
        <v>547</v>
      </c>
      <c r="H20" s="222"/>
    </row>
    <row r="21" spans="1:8" ht="22.5" hidden="1">
      <c r="A21" s="542"/>
      <c r="B21" s="492"/>
      <c r="C21" s="541"/>
      <c r="D21" s="490" t="str">
        <f>"2.7."&amp;A18&amp;".3"</f>
        <v>2.7.1.3</v>
      </c>
      <c r="E21" s="165" t="s">
        <v>548</v>
      </c>
      <c r="F21" s="485" t="s">
        <v>376</v>
      </c>
      <c r="G21" s="216"/>
      <c r="H21" s="222"/>
    </row>
    <row r="22" spans="1:8" ht="22.5" hidden="1">
      <c r="A22" s="542"/>
      <c r="B22" s="492"/>
      <c r="C22" s="541"/>
      <c r="D22" s="490" t="str">
        <f>"2.7."&amp;A18&amp;".4"</f>
        <v>2.7.1.4</v>
      </c>
      <c r="E22" s="165" t="s">
        <v>549</v>
      </c>
      <c r="F22" s="485" t="s">
        <v>376</v>
      </c>
      <c r="G22" s="219" t="s">
        <v>550</v>
      </c>
      <c r="H22" s="222"/>
    </row>
    <row r="23" spans="1:8" ht="15" hidden="1">
      <c r="A23" s="492"/>
      <c r="B23" s="492"/>
      <c r="C23" s="137"/>
      <c r="D23" s="202"/>
      <c r="E23" s="225" t="s">
        <v>376</v>
      </c>
      <c r="F23" s="203"/>
      <c r="G23" s="403"/>
      <c r="H23" s="227"/>
    </row>
    <row r="24" spans="1:8" ht="22.5">
      <c r="A24" s="492"/>
      <c r="B24" s="492"/>
      <c r="C24" s="137"/>
      <c r="D24" s="177" t="s">
        <v>6</v>
      </c>
      <c r="E24" s="219" t="s">
        <v>525</v>
      </c>
      <c r="F24" s="220" t="s">
        <v>389</v>
      </c>
      <c r="G24" s="216"/>
      <c r="H24" s="222"/>
    </row>
    <row r="25" spans="1:8" ht="22.5">
      <c r="A25" s="492"/>
      <c r="B25" s="492"/>
      <c r="C25" s="137"/>
      <c r="D25" s="177" t="s">
        <v>402</v>
      </c>
      <c r="E25" s="176" t="s">
        <v>403</v>
      </c>
      <c r="F25" s="220" t="s">
        <v>389</v>
      </c>
      <c r="G25" s="216"/>
      <c r="H25" s="222"/>
    </row>
    <row r="26" spans="1:8" ht="22.5">
      <c r="A26" s="492"/>
      <c r="B26" s="492"/>
      <c r="C26" s="137"/>
      <c r="D26" s="177" t="s">
        <v>412</v>
      </c>
      <c r="E26" s="165" t="s">
        <v>404</v>
      </c>
      <c r="F26" s="349" t="s">
        <v>2106</v>
      </c>
      <c r="G26" s="219" t="s">
        <v>526</v>
      </c>
      <c r="H26" s="222"/>
    </row>
    <row r="27" spans="1:8" ht="22.5">
      <c r="A27" s="492"/>
      <c r="B27" s="492"/>
      <c r="C27" s="137"/>
      <c r="D27" s="177" t="s">
        <v>413</v>
      </c>
      <c r="E27" s="165" t="s">
        <v>405</v>
      </c>
      <c r="F27" s="349" t="s">
        <v>2107</v>
      </c>
      <c r="G27" s="219" t="s">
        <v>527</v>
      </c>
      <c r="H27" s="222"/>
    </row>
    <row r="28" spans="1:8" ht="22.5">
      <c r="A28" s="492"/>
      <c r="B28" s="492"/>
      <c r="C28" s="137"/>
      <c r="D28" s="177" t="s">
        <v>414</v>
      </c>
      <c r="E28" s="165" t="s">
        <v>406</v>
      </c>
      <c r="F28" s="349" t="s">
        <v>2108</v>
      </c>
      <c r="G28" s="219" t="s">
        <v>528</v>
      </c>
      <c r="H28" s="222"/>
    </row>
    <row r="29" spans="1:8" ht="22.5">
      <c r="A29" s="492"/>
      <c r="B29" s="492"/>
      <c r="C29" s="137"/>
      <c r="D29" s="177" t="s">
        <v>409</v>
      </c>
      <c r="E29" s="176" t="s">
        <v>407</v>
      </c>
      <c r="F29" s="349" t="s">
        <v>2109</v>
      </c>
      <c r="G29" s="216"/>
      <c r="H29" s="222"/>
    </row>
    <row r="30" spans="1:8" ht="22.5">
      <c r="A30" s="492"/>
      <c r="B30" s="492"/>
      <c r="C30" s="137"/>
      <c r="D30" s="177" t="s">
        <v>410</v>
      </c>
      <c r="E30" s="176" t="s">
        <v>408</v>
      </c>
      <c r="F30" s="349" t="s">
        <v>2100</v>
      </c>
      <c r="G30" s="216"/>
      <c r="H30" s="222"/>
    </row>
    <row r="31" spans="1:8" ht="22.5">
      <c r="A31" s="492"/>
      <c r="B31" s="492"/>
      <c r="C31" s="137"/>
      <c r="D31" s="177" t="s">
        <v>411</v>
      </c>
      <c r="E31" s="176" t="s">
        <v>343</v>
      </c>
      <c r="F31" s="349" t="s">
        <v>2101</v>
      </c>
      <c r="G31" s="216"/>
      <c r="H31" s="222"/>
    </row>
    <row r="32" spans="1:8" ht="22.5">
      <c r="A32" s="492"/>
      <c r="B32" s="492"/>
      <c r="C32" s="137"/>
      <c r="D32" s="177" t="s">
        <v>7</v>
      </c>
      <c r="E32" s="221" t="s">
        <v>362</v>
      </c>
      <c r="F32" s="220" t="s">
        <v>389</v>
      </c>
      <c r="G32" s="216"/>
      <c r="H32" s="222"/>
    </row>
    <row r="33" spans="1:8" ht="22.5">
      <c r="A33" s="492"/>
      <c r="B33" s="492"/>
      <c r="C33" s="137"/>
      <c r="D33" s="177" t="s">
        <v>418</v>
      </c>
      <c r="E33" s="176" t="s">
        <v>415</v>
      </c>
      <c r="F33" s="349" t="s">
        <v>2110</v>
      </c>
      <c r="G33" s="219" t="s">
        <v>430</v>
      </c>
      <c r="H33" s="222"/>
    </row>
    <row r="34" spans="1:8" ht="22.5">
      <c r="A34" s="492"/>
      <c r="B34" s="492"/>
      <c r="C34" s="137"/>
      <c r="D34" s="177" t="s">
        <v>419</v>
      </c>
      <c r="E34" s="176" t="s">
        <v>416</v>
      </c>
      <c r="F34" s="349" t="s">
        <v>2111</v>
      </c>
      <c r="G34" s="219" t="s">
        <v>429</v>
      </c>
      <c r="H34" s="222"/>
    </row>
    <row r="35" spans="1:8" ht="22.5">
      <c r="A35" s="492"/>
      <c r="B35" s="492"/>
      <c r="C35" s="137"/>
      <c r="D35" s="177" t="s">
        <v>420</v>
      </c>
      <c r="E35" s="176" t="s">
        <v>417</v>
      </c>
      <c r="F35" s="349" t="s">
        <v>2112</v>
      </c>
      <c r="G35" s="219" t="s">
        <v>529</v>
      </c>
      <c r="H35" s="222"/>
    </row>
    <row r="36" spans="1:8" ht="33.75">
      <c r="A36" s="492"/>
      <c r="B36" s="492"/>
      <c r="C36" s="137"/>
      <c r="D36" s="177" t="s">
        <v>20</v>
      </c>
      <c r="E36" s="221" t="s">
        <v>421</v>
      </c>
      <c r="F36" s="349" t="s">
        <v>2113</v>
      </c>
      <c r="G36" s="219" t="s">
        <v>531</v>
      </c>
      <c r="H36" s="222"/>
    </row>
    <row r="37" spans="1:8" ht="33.75">
      <c r="A37" s="492"/>
      <c r="B37" s="492"/>
      <c r="C37" s="137"/>
      <c r="D37" s="177" t="s">
        <v>21</v>
      </c>
      <c r="E37" s="221" t="s">
        <v>530</v>
      </c>
      <c r="F37" s="349" t="s">
        <v>2113</v>
      </c>
      <c r="G37" s="219" t="s">
        <v>531</v>
      </c>
      <c r="H37" s="222"/>
    </row>
    <row r="38" spans="1:8" ht="22.5">
      <c r="A38" s="492"/>
      <c r="B38" s="492"/>
      <c r="C38" s="137"/>
      <c r="D38" s="223" t="s">
        <v>115</v>
      </c>
      <c r="E38" s="224" t="s">
        <v>436</v>
      </c>
      <c r="F38" s="220" t="s">
        <v>389</v>
      </c>
      <c r="G38" s="351"/>
      <c r="H38" s="222"/>
    </row>
    <row r="39" spans="1:8" ht="22.5">
      <c r="A39" s="492"/>
      <c r="B39" s="492"/>
      <c r="C39" s="137"/>
      <c r="D39" s="177" t="s">
        <v>422</v>
      </c>
      <c r="E39" s="176" t="s">
        <v>408</v>
      </c>
      <c r="F39" s="349" t="s">
        <v>2114</v>
      </c>
      <c r="G39" s="535" t="s">
        <v>532</v>
      </c>
      <c r="H39" s="222"/>
    </row>
    <row r="40" spans="1:8" ht="15" customHeight="1">
      <c r="A40" s="492"/>
      <c r="B40" s="492"/>
      <c r="C40" s="137"/>
      <c r="D40" s="202"/>
      <c r="E40" s="225" t="s">
        <v>441</v>
      </c>
      <c r="F40" s="204"/>
      <c r="G40" s="536"/>
      <c r="H40" s="227"/>
    </row>
    <row r="41" spans="1:8" ht="22.5">
      <c r="A41" s="492"/>
      <c r="B41" s="492"/>
      <c r="C41" s="137"/>
      <c r="D41" s="177" t="s">
        <v>116</v>
      </c>
      <c r="E41" s="221" t="s">
        <v>372</v>
      </c>
      <c r="F41" s="349" t="s">
        <v>2115</v>
      </c>
      <c r="G41" s="219" t="s">
        <v>437</v>
      </c>
      <c r="H41" s="222"/>
    </row>
    <row r="42" spans="1:8" ht="22.5">
      <c r="A42" s="492"/>
      <c r="B42" s="492"/>
      <c r="C42" s="137"/>
      <c r="D42" s="177" t="s">
        <v>143</v>
      </c>
      <c r="E42" s="221" t="s">
        <v>251</v>
      </c>
      <c r="F42" s="350" t="s">
        <v>2116</v>
      </c>
      <c r="G42" s="216"/>
      <c r="H42" s="222"/>
    </row>
    <row r="43" spans="1:8" ht="22.5">
      <c r="A43" s="492"/>
      <c r="B43" s="492"/>
      <c r="C43" s="137"/>
      <c r="D43" s="177" t="s">
        <v>144</v>
      </c>
      <c r="E43" s="221" t="s">
        <v>423</v>
      </c>
      <c r="F43" s="220" t="s">
        <v>389</v>
      </c>
      <c r="G43" s="224"/>
      <c r="H43" s="222"/>
    </row>
    <row r="44" spans="1:8" ht="22.5">
      <c r="A44" s="530" t="s">
        <v>427</v>
      </c>
      <c r="B44" s="492"/>
      <c r="C44" s="364"/>
      <c r="D44" s="177" t="s">
        <v>427</v>
      </c>
      <c r="E44" s="176" t="s">
        <v>477</v>
      </c>
      <c r="F44" s="331" t="s">
        <v>2117</v>
      </c>
      <c r="G44" s="224" t="s">
        <v>438</v>
      </c>
      <c r="H44" s="222"/>
    </row>
    <row r="45" spans="1:8" ht="22.5">
      <c r="A45" s="530"/>
      <c r="B45" s="492"/>
      <c r="C45" s="364"/>
      <c r="D45" s="177" t="s">
        <v>478</v>
      </c>
      <c r="E45" s="176" t="s">
        <v>424</v>
      </c>
      <c r="F45" s="331" t="s">
        <v>2117</v>
      </c>
      <c r="G45" s="224" t="s">
        <v>439</v>
      </c>
      <c r="H45" s="222"/>
    </row>
    <row r="46" spans="1:8" ht="33.75">
      <c r="A46" s="530"/>
      <c r="B46" s="492"/>
      <c r="C46" s="364"/>
      <c r="D46" s="177" t="s">
        <v>479</v>
      </c>
      <c r="E46" s="176" t="s">
        <v>425</v>
      </c>
      <c r="F46" s="402" t="s">
        <v>2118</v>
      </c>
      <c r="G46" s="224" t="s">
        <v>440</v>
      </c>
      <c r="H46" s="222"/>
    </row>
    <row r="47" spans="1:8" ht="45">
      <c r="A47" s="530"/>
      <c r="B47" s="492"/>
      <c r="C47" s="364"/>
      <c r="D47" s="177" t="s">
        <v>480</v>
      </c>
      <c r="E47" s="401" t="s">
        <v>426</v>
      </c>
      <c r="F47" s="331" t="s">
        <v>2118</v>
      </c>
      <c r="G47" s="219" t="s">
        <v>533</v>
      </c>
      <c r="H47" s="222"/>
    </row>
    <row r="48" spans="1:8" ht="15">
      <c r="A48" s="492"/>
      <c r="B48" s="492"/>
      <c r="C48" s="137"/>
      <c r="D48" s="202"/>
      <c r="E48" s="225" t="s">
        <v>366</v>
      </c>
      <c r="F48" s="203"/>
      <c r="G48" s="403"/>
      <c r="H48" s="227"/>
    </row>
    <row r="49" spans="1:9">
      <c r="A49" s="492"/>
      <c r="B49" s="492"/>
      <c r="C49" s="137"/>
    </row>
    <row r="50" spans="1:9" s="144" customFormat="1" ht="27.75" customHeight="1">
      <c r="A50" s="493"/>
      <c r="B50" s="494"/>
      <c r="C50" s="531"/>
      <c r="D50" s="532" t="s">
        <v>543</v>
      </c>
      <c r="E50" s="532"/>
      <c r="F50" s="532"/>
      <c r="G50" s="532"/>
      <c r="H50" s="123"/>
      <c r="I50" s="123"/>
    </row>
    <row r="51" spans="1:9" s="144" customFormat="1" ht="27.75" customHeight="1">
      <c r="A51" s="492"/>
      <c r="B51" s="492"/>
      <c r="C51" s="531"/>
      <c r="D51" s="532"/>
      <c r="E51" s="532"/>
      <c r="F51" s="532"/>
      <c r="G51" s="532"/>
    </row>
    <row r="52" spans="1:9">
      <c r="D52" s="142"/>
      <c r="E52" s="143"/>
      <c r="F52" s="143"/>
      <c r="G52" s="143"/>
    </row>
    <row r="53" spans="1:9" ht="27" customHeight="1">
      <c r="D53" s="145"/>
      <c r="E53" s="404"/>
      <c r="F53" s="206"/>
      <c r="G53" s="206"/>
    </row>
    <row r="54" spans="1:9">
      <c r="D54" s="142"/>
      <c r="E54" s="143"/>
      <c r="F54" s="143"/>
      <c r="G54" s="143"/>
    </row>
    <row r="55" spans="1:9" ht="39" customHeight="1">
      <c r="D55" s="146"/>
      <c r="E55" s="207"/>
      <c r="F55" s="207"/>
      <c r="G55" s="207"/>
    </row>
    <row r="56" spans="1:9" ht="27" customHeight="1">
      <c r="D56" s="146"/>
      <c r="E56" s="207"/>
      <c r="F56" s="207"/>
      <c r="G56" s="207"/>
    </row>
  </sheetData>
  <sheetProtection algorithmName="SHA-512" hashValue="9e2CP+gFd+IfOdoc9bNS6LwkwiKFwd9bqu2EmqWoPQy5QAaG/7LeA5LcW5vU65T1JxjiYns3NW/uD0SE8F/WYg==" saltValue="0nfPKaYjafpeCjLMJa9qWQ==" spinCount="100000" sheet="1" objects="1" scenarios="1" formatColumns="0" formatRows="0"/>
  <mergeCells count="11">
    <mergeCell ref="D4:F4"/>
    <mergeCell ref="A44:A47"/>
    <mergeCell ref="C50:C51"/>
    <mergeCell ref="D50:G51"/>
    <mergeCell ref="D7:F7"/>
    <mergeCell ref="G39:G40"/>
    <mergeCell ref="D5:G5"/>
    <mergeCell ref="E6:F6"/>
    <mergeCell ref="G7:G8"/>
    <mergeCell ref="C18:C22"/>
    <mergeCell ref="A18:A22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 F20"/>
    <dataValidation type="textLength" operator="lessThanOrEqual" allowBlank="1" showInputMessage="1" showErrorMessage="1" errorTitle="Ошибка" error="Допускается ввод не более 900 символов!" sqref="F12 F41:F42 F26:F31 F15 F39 F33:F37 F17 F19 F21:F22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44:F47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AC13"/>
  <sheetViews>
    <sheetView showGridLines="0" topLeftCell="C3" zoomScaleNormal="100" workbookViewId="0">
      <pane xSplit="4" ySplit="8" topLeftCell="G11" activePane="bottomRight" state="frozen"/>
      <selection activeCell="C3" sqref="C3"/>
      <selection pane="topRight" activeCell="G3" sqref="G3"/>
      <selection pane="bottomLeft" activeCell="C11" sqref="C11"/>
      <selection pane="bottomRight" activeCell="E18" sqref="E18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10" width="19.85546875" style="47" customWidth="1"/>
    <col min="11" max="11" width="9.7109375" style="47" customWidth="1"/>
    <col min="12" max="17" width="19.85546875" style="47" customWidth="1"/>
    <col min="18" max="18" width="103.7109375" style="47" customWidth="1"/>
    <col min="19" max="19" width="3.7109375" style="73" customWidth="1"/>
    <col min="20" max="22" width="10.5703125" style="252" hidden="1" customWidth="1"/>
    <col min="23" max="23" width="13.7109375" style="252" hidden="1" customWidth="1"/>
    <col min="24" max="24" width="15.42578125" style="252" hidden="1" customWidth="1"/>
    <col min="25" max="25" width="16.28515625" style="252" hidden="1" customWidth="1"/>
    <col min="26" max="29" width="0" style="252" hidden="1" customWidth="1"/>
    <col min="30" max="16384" width="10.5703125" style="47"/>
  </cols>
  <sheetData>
    <row r="1" spans="1:29" ht="16.5" hidden="1" customHeight="1">
      <c r="E1" s="435"/>
      <c r="F1" s="435"/>
    </row>
    <row r="2" spans="1:29" ht="16.5" hidden="1" customHeight="1"/>
    <row r="3" spans="1:29" s="231" customFormat="1" ht="6">
      <c r="A3" s="230"/>
      <c r="C3" s="237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T3" s="252"/>
      <c r="U3" s="252"/>
      <c r="V3" s="252"/>
      <c r="W3" s="252"/>
      <c r="X3" s="252"/>
      <c r="Y3" s="252"/>
      <c r="Z3" s="252"/>
      <c r="AA3" s="252"/>
      <c r="AB3" s="252"/>
      <c r="AC3" s="252"/>
    </row>
    <row r="4" spans="1:29" ht="22.5" customHeight="1">
      <c r="C4" s="64"/>
      <c r="D4" s="545" t="s">
        <v>551</v>
      </c>
      <c r="E4" s="546"/>
      <c r="F4" s="546"/>
      <c r="G4" s="546"/>
      <c r="H4" s="546"/>
      <c r="I4" s="546"/>
      <c r="J4" s="547"/>
      <c r="K4" s="547"/>
      <c r="L4" s="547"/>
      <c r="M4" s="547"/>
      <c r="N4" s="547"/>
      <c r="O4" s="547"/>
      <c r="P4" s="547"/>
      <c r="Q4" s="547"/>
      <c r="R4" s="355"/>
      <c r="S4" s="247"/>
    </row>
    <row r="5" spans="1:29" s="231" customFormat="1" ht="6">
      <c r="A5" s="230"/>
      <c r="C5" s="237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T5" s="252"/>
      <c r="U5" s="252"/>
      <c r="V5" s="252"/>
      <c r="W5" s="252"/>
      <c r="X5" s="252"/>
      <c r="Y5" s="252"/>
      <c r="Z5" s="252"/>
      <c r="AA5" s="252"/>
      <c r="AB5" s="252"/>
      <c r="AC5" s="252"/>
    </row>
    <row r="6" spans="1:29" ht="14.25" customHeight="1">
      <c r="C6" s="64"/>
      <c r="D6" s="549" t="s">
        <v>384</v>
      </c>
      <c r="E6" s="549"/>
      <c r="F6" s="549"/>
      <c r="G6" s="549"/>
      <c r="H6" s="549"/>
      <c r="I6" s="550"/>
      <c r="J6" s="550"/>
      <c r="K6" s="550"/>
      <c r="L6" s="550"/>
      <c r="M6" s="550"/>
      <c r="N6" s="550"/>
      <c r="O6" s="550"/>
      <c r="P6" s="550"/>
      <c r="Q6" s="549"/>
      <c r="R6" s="548" t="s">
        <v>386</v>
      </c>
    </row>
    <row r="7" spans="1:29" ht="14.25" customHeight="1">
      <c r="C7" s="64"/>
      <c r="D7" s="551" t="s">
        <v>32</v>
      </c>
      <c r="E7" s="549" t="s">
        <v>553</v>
      </c>
      <c r="F7" s="548" t="s">
        <v>375</v>
      </c>
      <c r="G7" s="550" t="s">
        <v>554</v>
      </c>
      <c r="H7" s="555" t="s">
        <v>555</v>
      </c>
      <c r="I7" s="549" t="s">
        <v>557</v>
      </c>
      <c r="J7" s="549"/>
      <c r="K7" s="549"/>
      <c r="L7" s="557"/>
      <c r="M7" s="549" t="s">
        <v>561</v>
      </c>
      <c r="N7" s="549"/>
      <c r="O7" s="549" t="s">
        <v>562</v>
      </c>
      <c r="P7" s="549"/>
      <c r="Q7" s="553" t="s">
        <v>564</v>
      </c>
      <c r="R7" s="548"/>
    </row>
    <row r="8" spans="1:29" ht="35.25" customHeight="1">
      <c r="C8" s="64"/>
      <c r="D8" s="551"/>
      <c r="E8" s="549"/>
      <c r="F8" s="548"/>
      <c r="G8" s="552"/>
      <c r="H8" s="556"/>
      <c r="I8" s="478" t="s">
        <v>556</v>
      </c>
      <c r="J8" s="478" t="s">
        <v>558</v>
      </c>
      <c r="K8" s="478" t="s">
        <v>559</v>
      </c>
      <c r="L8" s="480" t="s">
        <v>560</v>
      </c>
      <c r="M8" s="478" t="s">
        <v>578</v>
      </c>
      <c r="N8" s="478" t="s">
        <v>560</v>
      </c>
      <c r="O8" s="478" t="s">
        <v>563</v>
      </c>
      <c r="P8" s="478" t="s">
        <v>560</v>
      </c>
      <c r="Q8" s="554"/>
      <c r="R8" s="548"/>
    </row>
    <row r="9" spans="1:29" ht="12" customHeight="1">
      <c r="A9" s="129"/>
      <c r="C9" s="238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53" t="s">
        <v>116</v>
      </c>
      <c r="L9" s="53" t="s">
        <v>143</v>
      </c>
      <c r="M9" s="53" t="s">
        <v>144</v>
      </c>
      <c r="N9" s="53" t="s">
        <v>145</v>
      </c>
      <c r="O9" s="53" t="s">
        <v>146</v>
      </c>
      <c r="P9" s="53" t="s">
        <v>147</v>
      </c>
      <c r="Q9" s="53" t="s">
        <v>148</v>
      </c>
      <c r="R9" s="53" t="s">
        <v>149</v>
      </c>
      <c r="S9" s="47"/>
      <c r="Z9" s="466" t="s">
        <v>486</v>
      </c>
      <c r="AA9" s="466" t="s">
        <v>487</v>
      </c>
    </row>
    <row r="10" spans="1:29" s="432" customFormat="1" ht="5.25" hidden="1" customHeight="1">
      <c r="C10" s="434"/>
      <c r="D10" s="437" t="s">
        <v>503</v>
      </c>
      <c r="E10" s="437"/>
      <c r="F10" s="437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436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</row>
    <row r="11" spans="1:29" ht="101.25">
      <c r="A11" s="47"/>
      <c r="C11" s="64"/>
      <c r="D11" s="114" t="s">
        <v>33</v>
      </c>
      <c r="E11" s="501" t="s">
        <v>2122</v>
      </c>
      <c r="F11" s="476" t="s">
        <v>2119</v>
      </c>
      <c r="G11" s="500">
        <v>22.474</v>
      </c>
      <c r="H11" s="500">
        <f>99.817-G11</f>
        <v>77.342999999999989</v>
      </c>
      <c r="I11" s="189">
        <v>1</v>
      </c>
      <c r="J11" s="407">
        <v>96.9</v>
      </c>
      <c r="K11" s="190" t="s">
        <v>339</v>
      </c>
      <c r="L11" s="407">
        <v>108.1</v>
      </c>
      <c r="M11" s="189">
        <v>0</v>
      </c>
      <c r="N11" s="407">
        <v>0</v>
      </c>
      <c r="O11" s="189">
        <v>1</v>
      </c>
      <c r="P11" s="407">
        <v>7.3</v>
      </c>
      <c r="Q11" s="189">
        <v>2</v>
      </c>
      <c r="R11" s="543" t="s">
        <v>588</v>
      </c>
      <c r="S11" s="47"/>
      <c r="Z11" s="466" t="str">
        <f>IF(E11="","n",IF(ISERROR(MATCH(E11,List05_CS_Copy,0)),"n","y"))</f>
        <v>y</v>
      </c>
      <c r="AA11" s="466" t="str">
        <f>IF(F11="","n",IF(ISERROR(MATCH(F11,List05_VD_Copy,0)),"n","y"))</f>
        <v>n</v>
      </c>
    </row>
    <row r="12" spans="1:29" ht="15" customHeight="1">
      <c r="A12" s="47"/>
      <c r="C12" s="64"/>
      <c r="D12" s="438"/>
      <c r="E12" s="439" t="s">
        <v>376</v>
      </c>
      <c r="F12" s="439" t="s">
        <v>2097</v>
      </c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9"/>
      <c r="R12" s="544"/>
      <c r="S12" s="47"/>
    </row>
    <row r="13" spans="1:29" ht="3" customHeight="1">
      <c r="A13" s="129"/>
      <c r="S13" s="47"/>
    </row>
  </sheetData>
  <sheetProtection password="FA9C" sheet="1" objects="1" scenarios="1" formatColumns="0" formatRows="0"/>
  <mergeCells count="13">
    <mergeCell ref="R11:R12"/>
    <mergeCell ref="D4:Q4"/>
    <mergeCell ref="R6:R8"/>
    <mergeCell ref="D6:Q6"/>
    <mergeCell ref="D7:D8"/>
    <mergeCell ref="E7:E8"/>
    <mergeCell ref="F7:F8"/>
    <mergeCell ref="G7:G8"/>
    <mergeCell ref="Q7:Q8"/>
    <mergeCell ref="H7:H8"/>
    <mergeCell ref="I7:L7"/>
    <mergeCell ref="M7:N7"/>
    <mergeCell ref="O7:P7"/>
  </mergeCells>
  <dataValidations count="7">
    <dataValidation type="decimal" allowBlank="1" showErrorMessage="1" errorTitle="Ошибка" error="Допускается ввод только неотрицательных чисел!" sqref="G10:Q10 P11 N11 L11 J11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I11 M11 Q11 O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11">
      <formula1>kind_of_unit</formula1>
    </dataValidation>
    <dataValidation type="decimal" allowBlank="1" showErrorMessage="1" errorTitle="Ошибка" error="Допускается ввод только неотрицательных чисел!" sqref="G11:H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EAEBEE"/>
    <pageSetUpPr fitToPage="1"/>
  </sheetPr>
  <dimension ref="A1:V15"/>
  <sheetViews>
    <sheetView showGridLines="0" topLeftCell="C3" zoomScaleNormal="100" workbookViewId="0">
      <selection activeCell="K11" sqref="K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2" customFormat="1" ht="16.5" hidden="1" customHeight="1">
      <c r="C1" s="376"/>
      <c r="P1" s="252" t="s">
        <v>157</v>
      </c>
      <c r="Q1" s="252" t="s">
        <v>158</v>
      </c>
      <c r="R1" s="252" t="s">
        <v>141</v>
      </c>
    </row>
    <row r="2" spans="1:22" s="252" customFormat="1" ht="16.5" hidden="1" customHeight="1">
      <c r="C2" s="376"/>
    </row>
    <row r="3" spans="1:22" s="231" customFormat="1" ht="6">
      <c r="A3" s="230"/>
      <c r="C3" s="237"/>
      <c r="D3" s="232"/>
      <c r="E3" s="232"/>
      <c r="F3" s="232"/>
      <c r="G3" s="232"/>
      <c r="H3" s="232"/>
      <c r="I3" s="233"/>
      <c r="J3" s="234"/>
      <c r="K3" s="234"/>
      <c r="L3" s="234"/>
    </row>
    <row r="4" spans="1:22" ht="22.5">
      <c r="C4" s="64"/>
      <c r="D4" s="545" t="s">
        <v>568</v>
      </c>
      <c r="E4" s="546"/>
      <c r="F4" s="546"/>
      <c r="G4" s="546"/>
      <c r="H4" s="546"/>
      <c r="I4" s="547"/>
      <c r="J4" s="355"/>
      <c r="K4" s="109"/>
      <c r="L4" s="109"/>
    </row>
    <row r="5" spans="1:22" s="231" customFormat="1" ht="6">
      <c r="A5" s="230"/>
      <c r="C5" s="237"/>
      <c r="D5" s="232"/>
      <c r="E5" s="235"/>
      <c r="F5" s="235"/>
      <c r="G5" s="235"/>
      <c r="H5" s="235"/>
      <c r="I5" s="236"/>
      <c r="J5" s="236"/>
      <c r="K5" s="236"/>
      <c r="L5" s="236"/>
    </row>
    <row r="6" spans="1:22">
      <c r="C6" s="64"/>
      <c r="D6" s="565" t="s">
        <v>384</v>
      </c>
      <c r="E6" s="560"/>
      <c r="F6" s="560"/>
      <c r="G6" s="560"/>
      <c r="H6" s="560"/>
      <c r="I6" s="560"/>
      <c r="J6" s="560"/>
      <c r="K6" s="560"/>
      <c r="L6" s="548" t="s">
        <v>386</v>
      </c>
    </row>
    <row r="7" spans="1:22" ht="45">
      <c r="C7" s="64"/>
      <c r="D7" s="215" t="s">
        <v>32</v>
      </c>
      <c r="E7" s="191" t="s">
        <v>140</v>
      </c>
      <c r="F7" s="191"/>
      <c r="G7" s="215" t="s">
        <v>32</v>
      </c>
      <c r="H7" s="191" t="s">
        <v>142</v>
      </c>
      <c r="I7" s="214" t="s">
        <v>141</v>
      </c>
      <c r="J7" s="214" t="s">
        <v>443</v>
      </c>
      <c r="K7" s="214" t="s">
        <v>444</v>
      </c>
      <c r="L7" s="548"/>
    </row>
    <row r="8" spans="1:22" ht="12" customHeight="1">
      <c r="A8" s="129"/>
      <c r="C8" s="238"/>
      <c r="D8" s="366" t="s">
        <v>33</v>
      </c>
      <c r="E8" s="366" t="s">
        <v>5</v>
      </c>
      <c r="F8" s="366"/>
      <c r="G8" s="366" t="s">
        <v>6</v>
      </c>
      <c r="H8" s="366" t="s">
        <v>7</v>
      </c>
      <c r="I8" s="366" t="s">
        <v>20</v>
      </c>
      <c r="J8" s="366" t="s">
        <v>21</v>
      </c>
      <c r="K8" s="366" t="s">
        <v>115</v>
      </c>
      <c r="L8" s="366" t="s">
        <v>116</v>
      </c>
      <c r="M8" s="47"/>
    </row>
    <row r="9" spans="1:22" ht="78.75" hidden="1" customHeight="1">
      <c r="A9" s="47"/>
      <c r="C9" s="64"/>
      <c r="D9" s="362">
        <v>0</v>
      </c>
      <c r="E9" s="74"/>
      <c r="F9" s="365"/>
      <c r="G9" s="362">
        <v>0</v>
      </c>
      <c r="H9" s="74"/>
      <c r="I9" s="74"/>
      <c r="J9" s="74"/>
      <c r="K9" s="74"/>
      <c r="L9" s="543" t="s">
        <v>442</v>
      </c>
    </row>
    <row r="10" spans="1:22" ht="21.95" hidden="1" customHeight="1">
      <c r="A10" s="47"/>
      <c r="C10" s="559" t="s">
        <v>2120</v>
      </c>
      <c r="D10" s="560">
        <v>1</v>
      </c>
      <c r="E10" s="561" t="s">
        <v>1386</v>
      </c>
      <c r="F10" s="367"/>
      <c r="G10" s="368">
        <v>0</v>
      </c>
      <c r="H10" s="369"/>
      <c r="I10" s="370"/>
      <c r="J10" s="371"/>
      <c r="K10" s="372"/>
      <c r="L10" s="564"/>
      <c r="M10" s="252"/>
      <c r="N10" s="252"/>
      <c r="O10" s="252"/>
      <c r="P10" s="467"/>
      <c r="Q10" s="467"/>
      <c r="R10" s="468"/>
      <c r="S10" s="252"/>
      <c r="T10" s="252"/>
      <c r="U10" s="252"/>
      <c r="V10" s="252"/>
    </row>
    <row r="11" spans="1:22" ht="21.95" customHeight="1">
      <c r="A11" s="47"/>
      <c r="C11" s="559"/>
      <c r="D11" s="560"/>
      <c r="E11" s="562"/>
      <c r="F11" s="240" t="s">
        <v>2120</v>
      </c>
      <c r="G11" s="495">
        <v>1</v>
      </c>
      <c r="H11" s="377" t="s">
        <v>1386</v>
      </c>
      <c r="I11" s="378" t="s">
        <v>1387</v>
      </c>
      <c r="J11" s="497" t="s">
        <v>27</v>
      </c>
      <c r="K11" s="503" t="s">
        <v>376</v>
      </c>
      <c r="L11" s="564"/>
      <c r="M11" s="252"/>
      <c r="N11" s="252"/>
      <c r="O11" s="252"/>
      <c r="P11" s="467" t="str">
        <f>mergeValue(E11)</f>
        <v>Город Шахты</v>
      </c>
      <c r="Q11" s="467" t="str">
        <f>H11</f>
        <v>Город Шахты</v>
      </c>
      <c r="R11" s="468" t="str">
        <f>I11</f>
        <v>60740000</v>
      </c>
      <c r="S11" s="252" t="str">
        <f>Q11&amp;" ("&amp;R11&amp;")"</f>
        <v>Город Шахты (60740000)</v>
      </c>
      <c r="T11" s="252"/>
      <c r="U11" s="252"/>
      <c r="V11" s="252"/>
    </row>
    <row r="12" spans="1:22" ht="21.95" customHeight="1">
      <c r="A12" s="47"/>
      <c r="C12" s="559"/>
      <c r="D12" s="560"/>
      <c r="E12" s="563"/>
      <c r="F12" s="241"/>
      <c r="G12" s="242"/>
      <c r="H12" s="217" t="s">
        <v>156</v>
      </c>
      <c r="I12" s="243"/>
      <c r="J12" s="243"/>
      <c r="K12" s="243"/>
      <c r="L12" s="564"/>
      <c r="M12" s="469"/>
      <c r="N12" s="252"/>
      <c r="O12" s="252"/>
      <c r="P12" s="252"/>
      <c r="Q12" s="252"/>
      <c r="R12" s="251"/>
      <c r="S12" s="252"/>
      <c r="T12" s="252"/>
      <c r="U12" s="252"/>
      <c r="V12" s="252"/>
    </row>
    <row r="13" spans="1:22" ht="15" customHeight="1">
      <c r="A13" s="47"/>
      <c r="C13" s="64"/>
      <c r="D13" s="245"/>
      <c r="E13" s="217" t="s">
        <v>159</v>
      </c>
      <c r="F13" s="243"/>
      <c r="G13" s="243"/>
      <c r="H13" s="243"/>
      <c r="I13" s="243"/>
      <c r="J13" s="243"/>
      <c r="K13" s="244"/>
      <c r="L13" s="544"/>
      <c r="M13" s="239"/>
    </row>
    <row r="14" spans="1:22" s="231" customFormat="1" ht="6">
      <c r="A14" s="230"/>
      <c r="C14" s="391"/>
    </row>
    <row r="15" spans="1:22">
      <c r="C15" s="198"/>
      <c r="D15" s="558" t="s">
        <v>567</v>
      </c>
      <c r="E15" s="558"/>
      <c r="F15" s="558"/>
      <c r="G15" s="558"/>
      <c r="H15" s="558"/>
      <c r="I15" s="558"/>
      <c r="J15" s="558"/>
      <c r="K15" s="558"/>
      <c r="L15" s="558"/>
    </row>
  </sheetData>
  <sheetProtection algorithmName="SHA-512" hashValue="nRji2wUhOc33AB3cjQNMfUyY6+gwbMnscvZw9BEcPs+jRYzY6Jxka+WY0jVPQjmTEe+5la2l9tHYiqQ8JLMg0w==" saltValue="RUEC6Y7cW0xBPBHikv4HOQ==" spinCount="100000" sheet="1" objects="1" scenarios="1" formatColumns="0" formatRows="0"/>
  <mergeCells count="8">
    <mergeCell ref="D15:L15"/>
    <mergeCell ref="D4:I4"/>
    <mergeCell ref="C10:C12"/>
    <mergeCell ref="D10:D12"/>
    <mergeCell ref="E10:E12"/>
    <mergeCell ref="L9:L13"/>
    <mergeCell ref="D6:K6"/>
    <mergeCell ref="L6:L7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">
      <formula1>900</formula1>
    </dataValidation>
    <dataValidation allowBlank="1" showInputMessage="1" showErrorMessage="1" prompt="Изменение значения по двойному щелчоку левой кнопки мыши" sqref="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1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19"/>
  <sheetViews>
    <sheetView showGridLines="0" topLeftCell="D1" zoomScaleNormal="100" workbookViewId="0">
      <selection activeCell="K7" sqref="K7"/>
    </sheetView>
  </sheetViews>
  <sheetFormatPr defaultColWidth="10.5703125" defaultRowHeight="14.25"/>
  <cols>
    <col min="1" max="1" width="3.7109375" style="251" hidden="1" customWidth="1"/>
    <col min="2" max="3" width="3.7109375" style="252" hidden="1" customWidth="1"/>
    <col min="4" max="7" width="3.7109375" style="252" customWidth="1"/>
    <col min="8" max="8" width="3.7109375" style="253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2"/>
    <col min="14" max="14" width="10.5703125" style="426" hidden="1" customWidth="1"/>
    <col min="15" max="15" width="11.140625" style="426" hidden="1" customWidth="1"/>
    <col min="16" max="17" width="10.5703125" style="426" hidden="1" customWidth="1"/>
    <col min="18" max="18" width="11.28515625" style="426" hidden="1" customWidth="1"/>
    <col min="19" max="19" width="10.5703125" style="426" hidden="1" customWidth="1"/>
    <col min="20" max="24" width="10.5703125" style="252"/>
    <col min="25" max="16384" width="10.5703125" style="47"/>
  </cols>
  <sheetData>
    <row r="1" spans="1:24" ht="3" customHeight="1">
      <c r="A1" s="251" t="s">
        <v>33</v>
      </c>
    </row>
    <row r="2" spans="1:24" ht="22.5">
      <c r="I2" s="567" t="s">
        <v>445</v>
      </c>
      <c r="J2" s="568"/>
      <c r="K2" s="569"/>
      <c r="L2" s="247"/>
    </row>
    <row r="3" spans="1:24" ht="3" customHeight="1"/>
    <row r="4" spans="1:24" s="255" customFormat="1" ht="11.25">
      <c r="A4" s="254"/>
      <c r="B4" s="254"/>
      <c r="C4" s="254"/>
      <c r="D4" s="254"/>
      <c r="E4" s="254"/>
      <c r="F4" s="254"/>
      <c r="G4" s="254"/>
      <c r="I4" s="551" t="s">
        <v>384</v>
      </c>
      <c r="J4" s="551"/>
      <c r="K4" s="551"/>
      <c r="L4" s="570" t="s">
        <v>386</v>
      </c>
      <c r="M4" s="254"/>
      <c r="N4" s="427"/>
      <c r="O4" s="427"/>
      <c r="P4" s="427"/>
      <c r="Q4" s="427"/>
      <c r="R4" s="427"/>
      <c r="S4" s="427"/>
      <c r="T4" s="254"/>
      <c r="U4" s="254"/>
      <c r="V4" s="254"/>
      <c r="W4" s="254"/>
      <c r="X4" s="254"/>
    </row>
    <row r="5" spans="1:24" s="255" customFormat="1" ht="11.25" customHeight="1">
      <c r="A5" s="254"/>
      <c r="B5" s="254"/>
      <c r="C5" s="254"/>
      <c r="D5" s="254"/>
      <c r="E5" s="254"/>
      <c r="F5" s="254"/>
      <c r="G5" s="254"/>
      <c r="I5" s="294" t="s">
        <v>32</v>
      </c>
      <c r="J5" s="256" t="s">
        <v>385</v>
      </c>
      <c r="K5" s="122" t="s">
        <v>383</v>
      </c>
      <c r="L5" s="570"/>
      <c r="M5" s="254"/>
      <c r="N5" s="427"/>
      <c r="O5" s="427"/>
      <c r="P5" s="427"/>
      <c r="Q5" s="427"/>
      <c r="R5" s="427"/>
      <c r="S5" s="427"/>
      <c r="T5" s="254"/>
      <c r="U5" s="254"/>
      <c r="V5" s="254"/>
      <c r="W5" s="254"/>
      <c r="X5" s="254"/>
    </row>
    <row r="6" spans="1:24" s="255" customFormat="1" ht="12" customHeight="1">
      <c r="A6" s="254"/>
      <c r="B6" s="254"/>
      <c r="C6" s="254"/>
      <c r="D6" s="254"/>
      <c r="E6" s="254"/>
      <c r="F6" s="254"/>
      <c r="G6" s="254"/>
      <c r="I6" s="257" t="s">
        <v>33</v>
      </c>
      <c r="J6" s="258">
        <v>2</v>
      </c>
      <c r="K6" s="259">
        <v>3</v>
      </c>
      <c r="L6" s="260">
        <v>4</v>
      </c>
      <c r="M6" s="254">
        <v>4</v>
      </c>
      <c r="N6" s="254" t="s">
        <v>488</v>
      </c>
      <c r="O6" s="254" t="s">
        <v>489</v>
      </c>
      <c r="P6" s="254" t="s">
        <v>490</v>
      </c>
      <c r="Q6" s="254" t="s">
        <v>491</v>
      </c>
      <c r="R6" s="254" t="s">
        <v>504</v>
      </c>
      <c r="S6" s="254" t="s">
        <v>496</v>
      </c>
      <c r="T6" s="254"/>
      <c r="U6" s="254"/>
      <c r="V6" s="254"/>
      <c r="W6" s="254"/>
      <c r="X6" s="254"/>
    </row>
    <row r="7" spans="1:24" s="255" customFormat="1" ht="18.75">
      <c r="A7" s="254">
        <v>0</v>
      </c>
      <c r="B7" s="254"/>
      <c r="C7" s="254"/>
      <c r="D7" s="254"/>
      <c r="E7" s="254"/>
      <c r="F7" s="254"/>
      <c r="G7" s="254"/>
      <c r="I7" s="261">
        <v>1</v>
      </c>
      <c r="J7" s="262" t="s">
        <v>446</v>
      </c>
      <c r="K7" s="246" t="str">
        <f>IF(form_up_date="","",form_up_date)</f>
        <v>26.11.2020</v>
      </c>
      <c r="L7" s="263" t="s">
        <v>447</v>
      </c>
      <c r="M7" s="26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</row>
    <row r="8" spans="1:24" s="396" customFormat="1" ht="45">
      <c r="A8" s="571">
        <v>1</v>
      </c>
      <c r="B8" s="395"/>
      <c r="C8" s="395"/>
      <c r="D8" s="395"/>
      <c r="E8" s="572" t="s">
        <v>2120</v>
      </c>
      <c r="F8" s="395"/>
      <c r="G8" s="395"/>
      <c r="I8" s="261" t="str">
        <f>"2."&amp;mergeValue(A8)</f>
        <v>2.1</v>
      </c>
      <c r="J8" s="262" t="s">
        <v>448</v>
      </c>
      <c r="K8" s="496" t="str">
        <f>IF(first_sys="","наименование отсутствует",first_sys)</f>
        <v>Централизованная система теплоснабжения ООО "Шахтинская ГТЭС"</v>
      </c>
      <c r="L8" s="406" t="s">
        <v>534</v>
      </c>
      <c r="M8" s="397"/>
      <c r="N8" s="254" t="str">
        <f>IF(K8="","",K8)</f>
        <v>Централизованная система теплоснабжения ООО "Шахтинская ГТЭС"</v>
      </c>
      <c r="O8" s="254"/>
      <c r="P8" s="254"/>
      <c r="Q8" s="254"/>
      <c r="R8" s="470"/>
      <c r="S8" s="254" t="s">
        <v>497</v>
      </c>
      <c r="T8" s="395"/>
      <c r="U8" s="395"/>
      <c r="V8" s="395"/>
      <c r="W8" s="395"/>
    </row>
    <row r="9" spans="1:24" s="396" customFormat="1" ht="56.25">
      <c r="A9" s="571"/>
      <c r="B9" s="395"/>
      <c r="C9" s="395"/>
      <c r="D9" s="395"/>
      <c r="E9" s="573"/>
      <c r="F9" s="395"/>
      <c r="G9" s="395"/>
      <c r="I9" s="261" t="str">
        <f>"3."&amp;mergeValue(A9)</f>
        <v>3.1</v>
      </c>
      <c r="J9" s="262" t="s">
        <v>449</v>
      </c>
      <c r="K9" s="418" t="s">
        <v>2119</v>
      </c>
      <c r="L9" s="406" t="s">
        <v>481</v>
      </c>
      <c r="M9" s="397"/>
      <c r="N9" s="254"/>
      <c r="O9" s="254" t="str">
        <f>IF(K9="","",K9)</f>
        <v>Производство тепловой энергии. Некомбинированная выработка; Производство тепловой энергии. Комбинированная выработка с уст. мощностью производства электрической энергии 25 МВт и более; Производство. Теплоноситель; Передача. Тепловая энергия; Передача. Теплоноситель; Сбыт. Тепловая энергия; Сбыт. Теплоноситель</v>
      </c>
      <c r="P9" s="254"/>
      <c r="Q9" s="254"/>
      <c r="R9" s="470"/>
      <c r="S9" s="254" t="s">
        <v>498</v>
      </c>
      <c r="T9" s="395"/>
      <c r="U9" s="395"/>
      <c r="V9" s="395"/>
      <c r="W9" s="395"/>
    </row>
    <row r="10" spans="1:24" s="396" customFormat="1" ht="22.5">
      <c r="A10" s="571"/>
      <c r="B10" s="571">
        <v>1</v>
      </c>
      <c r="C10" s="395"/>
      <c r="D10" s="395"/>
      <c r="E10" s="573"/>
      <c r="F10" s="571"/>
      <c r="G10" s="395"/>
      <c r="I10" s="261" t="str">
        <f>"4."&amp;mergeValue(A10)</f>
        <v>4.1</v>
      </c>
      <c r="J10" s="262" t="s">
        <v>450</v>
      </c>
      <c r="K10" s="122" t="s">
        <v>389</v>
      </c>
      <c r="L10" s="263"/>
      <c r="M10" s="397"/>
      <c r="N10" s="254"/>
      <c r="O10" s="254"/>
      <c r="P10" s="254"/>
      <c r="Q10" s="254"/>
      <c r="R10" s="470"/>
      <c r="S10" s="254"/>
      <c r="T10" s="395"/>
      <c r="U10" s="395"/>
      <c r="V10" s="395"/>
      <c r="W10" s="395"/>
    </row>
    <row r="11" spans="1:24" s="396" customFormat="1" ht="18.75">
      <c r="A11" s="571"/>
      <c r="B11" s="571"/>
      <c r="C11" s="498"/>
      <c r="D11" s="498"/>
      <c r="E11" s="573"/>
      <c r="F11" s="571"/>
      <c r="G11" s="498"/>
      <c r="I11" s="261" t="str">
        <f>"4."&amp;mergeValue(A11) &amp;"."&amp;mergeValue(B10)</f>
        <v>4.1.1</v>
      </c>
      <c r="J11" s="477" t="s">
        <v>524</v>
      </c>
      <c r="K11" s="496" t="str">
        <f>IF(region_name="","",region_name)</f>
        <v>Ростовская область</v>
      </c>
      <c r="L11" s="263" t="s">
        <v>387</v>
      </c>
      <c r="M11" s="397"/>
      <c r="N11" s="254"/>
      <c r="O11" s="254"/>
      <c r="P11" s="254"/>
      <c r="Q11" s="254"/>
      <c r="R11" s="470"/>
      <c r="S11" s="254"/>
      <c r="T11" s="395"/>
      <c r="U11" s="395"/>
      <c r="V11" s="395"/>
      <c r="W11" s="395"/>
    </row>
    <row r="12" spans="1:24" s="396" customFormat="1" ht="22.5">
      <c r="A12" s="571"/>
      <c r="B12" s="571"/>
      <c r="C12" s="571">
        <v>1</v>
      </c>
      <c r="D12" s="498"/>
      <c r="E12" s="573"/>
      <c r="F12" s="571"/>
      <c r="G12" s="571"/>
      <c r="I12" s="261" t="str">
        <f>"4."&amp;mergeValue(A12) &amp;"."&amp;mergeValue(B12)&amp;"."&amp;mergeValue(C12)</f>
        <v>4.1.1.1</v>
      </c>
      <c r="J12" s="265" t="s">
        <v>451</v>
      </c>
      <c r="K12" s="496" t="s">
        <v>1386</v>
      </c>
      <c r="L12" s="406" t="s">
        <v>452</v>
      </c>
      <c r="M12" s="397"/>
      <c r="N12" s="254"/>
      <c r="O12" s="254"/>
      <c r="P12" s="254" t="str">
        <f>IF(K12="","",K12)</f>
        <v>Город Шахты</v>
      </c>
      <c r="Q12" s="254"/>
      <c r="R12" s="470"/>
      <c r="S12" s="254" t="s">
        <v>499</v>
      </c>
      <c r="T12" s="395"/>
      <c r="U12" s="395"/>
      <c r="V12" s="395"/>
      <c r="W12" s="395"/>
    </row>
    <row r="13" spans="1:24" s="396" customFormat="1" ht="49.5" customHeight="1">
      <c r="A13" s="571"/>
      <c r="B13" s="571"/>
      <c r="C13" s="571"/>
      <c r="D13" s="498">
        <v>1</v>
      </c>
      <c r="E13" s="573"/>
      <c r="F13" s="571"/>
      <c r="G13" s="571"/>
      <c r="I13" s="261" t="str">
        <f>"4."&amp;mergeValue(A13) &amp;"."&amp;mergeValue(B13)&amp;"."&amp;mergeValue(C13)&amp;"."&amp;mergeValue(D13)</f>
        <v>4.1.1.1.1</v>
      </c>
      <c r="J13" s="266" t="s">
        <v>453</v>
      </c>
      <c r="K13" s="496" t="s">
        <v>2121</v>
      </c>
      <c r="L13" s="574" t="s">
        <v>535</v>
      </c>
      <c r="M13" s="397"/>
      <c r="N13" s="254"/>
      <c r="O13" s="254"/>
      <c r="P13" s="254"/>
      <c r="Q13" s="254" t="s">
        <v>1386</v>
      </c>
      <c r="R13" s="470" t="s">
        <v>1387</v>
      </c>
      <c r="S13" s="254" t="s">
        <v>500</v>
      </c>
      <c r="T13" s="395"/>
      <c r="U13" s="395"/>
      <c r="V13" s="395"/>
      <c r="W13" s="395"/>
    </row>
    <row r="14" spans="1:24" s="396" customFormat="1" ht="18.75">
      <c r="A14" s="571"/>
      <c r="B14" s="571"/>
      <c r="C14" s="571"/>
      <c r="D14" s="498"/>
      <c r="E14" s="573"/>
      <c r="F14" s="571"/>
      <c r="G14" s="571"/>
      <c r="I14" s="398"/>
      <c r="J14" s="444" t="s">
        <v>156</v>
      </c>
      <c r="K14" s="399"/>
      <c r="L14" s="575"/>
      <c r="M14" s="397"/>
      <c r="N14" s="254"/>
      <c r="O14" s="254"/>
      <c r="P14" s="254"/>
      <c r="Q14" s="254"/>
      <c r="R14" s="470"/>
      <c r="S14" s="254"/>
      <c r="T14" s="395"/>
      <c r="U14" s="395"/>
      <c r="V14" s="395"/>
      <c r="W14" s="395"/>
    </row>
    <row r="15" spans="1:24" s="396" customFormat="1" ht="18.75">
      <c r="A15" s="571"/>
      <c r="B15" s="571"/>
      <c r="C15" s="498"/>
      <c r="D15" s="498"/>
      <c r="E15" s="573"/>
      <c r="F15" s="571"/>
      <c r="G15" s="498"/>
      <c r="I15" s="267"/>
      <c r="J15" s="445" t="s">
        <v>159</v>
      </c>
      <c r="K15" s="268"/>
      <c r="L15" s="269"/>
      <c r="M15" s="397"/>
      <c r="N15" s="254"/>
      <c r="O15" s="254"/>
      <c r="P15" s="254"/>
      <c r="Q15" s="254"/>
      <c r="R15" s="470"/>
      <c r="S15" s="254"/>
      <c r="T15" s="395"/>
      <c r="U15" s="395"/>
      <c r="V15" s="395"/>
      <c r="W15" s="395"/>
    </row>
    <row r="16" spans="1:24" s="396" customFormat="1" ht="18.75">
      <c r="A16" s="571"/>
      <c r="B16" s="395"/>
      <c r="C16" s="395"/>
      <c r="D16" s="395"/>
      <c r="E16" s="573"/>
      <c r="F16" s="395"/>
      <c r="G16" s="395"/>
      <c r="I16" s="267"/>
      <c r="J16" s="400" t="s">
        <v>454</v>
      </c>
      <c r="K16" s="268"/>
      <c r="L16" s="269"/>
      <c r="M16" s="397"/>
      <c r="N16" s="254"/>
      <c r="O16" s="254"/>
      <c r="P16" s="254"/>
      <c r="Q16" s="254"/>
      <c r="R16" s="470"/>
      <c r="S16" s="254"/>
      <c r="T16" s="395"/>
      <c r="U16" s="395"/>
      <c r="V16" s="395"/>
      <c r="W16" s="395"/>
    </row>
    <row r="17" spans="1:24" s="255" customFormat="1" ht="18.75" customHeight="1">
      <c r="A17" s="254"/>
      <c r="B17" s="254"/>
      <c r="C17" s="254"/>
      <c r="D17" s="254"/>
      <c r="E17" s="254"/>
      <c r="F17" s="254"/>
      <c r="G17" s="254"/>
      <c r="I17" s="267"/>
      <c r="J17" s="443" t="s">
        <v>376</v>
      </c>
      <c r="K17" s="268"/>
      <c r="L17" s="269"/>
      <c r="M17" s="26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</row>
    <row r="18" spans="1:24" s="271" customFormat="1" ht="3" customHeight="1">
      <c r="A18" s="270"/>
      <c r="B18" s="270"/>
      <c r="C18" s="270"/>
      <c r="D18" s="270"/>
      <c r="E18" s="270"/>
      <c r="F18" s="270"/>
      <c r="G18" s="270"/>
      <c r="I18" s="272"/>
      <c r="J18" s="424"/>
      <c r="K18" s="425"/>
      <c r="L18" s="273"/>
      <c r="M18" s="270"/>
      <c r="N18" s="428"/>
      <c r="O18" s="428"/>
      <c r="P18" s="428"/>
      <c r="Q18" s="428"/>
      <c r="R18" s="428"/>
      <c r="S18" s="428"/>
      <c r="T18" s="270"/>
      <c r="U18" s="270"/>
      <c r="V18" s="270"/>
      <c r="W18" s="270"/>
      <c r="X18" s="270"/>
    </row>
    <row r="19" spans="1:24" s="271" customFormat="1" ht="15" customHeight="1">
      <c r="A19" s="270"/>
      <c r="B19" s="270"/>
      <c r="C19" s="270"/>
      <c r="D19" s="270"/>
      <c r="E19" s="270"/>
      <c r="F19" s="270"/>
      <c r="G19" s="270"/>
      <c r="I19" s="272"/>
      <c r="J19" s="566" t="s">
        <v>455</v>
      </c>
      <c r="K19" s="566"/>
      <c r="L19" s="273"/>
      <c r="M19" s="270"/>
      <c r="N19" s="428"/>
      <c r="O19" s="428"/>
      <c r="P19" s="428"/>
      <c r="Q19" s="428"/>
      <c r="R19" s="428"/>
      <c r="S19" s="428"/>
      <c r="T19" s="270"/>
      <c r="U19" s="270"/>
      <c r="V19" s="270"/>
      <c r="W19" s="270"/>
      <c r="X19" s="270"/>
    </row>
  </sheetData>
  <sheetProtection password="FA9C" sheet="1" objects="1" scenarios="1" formatColumns="0" formatRows="0"/>
  <mergeCells count="11">
    <mergeCell ref="J19:K19"/>
    <mergeCell ref="I2:K2"/>
    <mergeCell ref="I4:K4"/>
    <mergeCell ref="L4:L5"/>
    <mergeCell ref="A8:A16"/>
    <mergeCell ref="E8:E16"/>
    <mergeCell ref="B10:B15"/>
    <mergeCell ref="F10:F15"/>
    <mergeCell ref="C12:C14"/>
    <mergeCell ref="G12:G14"/>
    <mergeCell ref="L13:L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5:L1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4" hidden="1" customWidth="1"/>
    <col min="2" max="2" width="9.140625" style="275" hidden="1" customWidth="1"/>
    <col min="3" max="3" width="3.7109375" style="276" customWidth="1"/>
    <col min="4" max="4" width="7" style="277" bestFit="1" customWidth="1"/>
    <col min="5" max="5" width="14.28515625" style="277" customWidth="1"/>
    <col min="6" max="6" width="41" style="277" customWidth="1"/>
    <col min="7" max="9" width="17.85546875" style="277" customWidth="1"/>
    <col min="10" max="10" width="42.140625" style="277" customWidth="1"/>
    <col min="11" max="11" width="115.7109375" style="277" customWidth="1"/>
    <col min="12" max="12" width="3.7109375" style="277" customWidth="1"/>
    <col min="13" max="16384" width="9.140625" style="277"/>
  </cols>
  <sheetData>
    <row r="1" spans="1:14" hidden="1"/>
    <row r="2" spans="1:14" hidden="1"/>
    <row r="3" spans="1:14" hidden="1"/>
    <row r="4" spans="1:14" ht="3" customHeight="1">
      <c r="E4" s="358"/>
      <c r="F4" s="358"/>
      <c r="G4" s="358"/>
      <c r="H4" s="358"/>
      <c r="I4" s="358"/>
      <c r="J4" s="358"/>
    </row>
    <row r="5" spans="1:14" s="47" customFormat="1" ht="22.5">
      <c r="A5" s="129"/>
      <c r="C5" s="64"/>
      <c r="D5" s="545" t="s">
        <v>536</v>
      </c>
      <c r="E5" s="546"/>
      <c r="F5" s="546"/>
      <c r="G5" s="546"/>
      <c r="H5" s="546"/>
      <c r="I5" s="546"/>
      <c r="J5" s="547"/>
      <c r="K5" s="359"/>
    </row>
    <row r="6" spans="1:14" ht="3" hidden="1" customHeight="1">
      <c r="D6" s="278"/>
      <c r="E6" s="278"/>
      <c r="G6" s="278"/>
      <c r="H6" s="278"/>
      <c r="I6" s="278"/>
      <c r="J6" s="278"/>
      <c r="K6" s="278"/>
    </row>
    <row r="7" spans="1:14" s="274" customFormat="1" ht="3" customHeight="1">
      <c r="B7" s="275"/>
      <c r="C7" s="276"/>
      <c r="D7" s="279"/>
      <c r="E7" s="279"/>
      <c r="G7" s="279"/>
      <c r="H7" s="279"/>
      <c r="I7" s="279"/>
      <c r="J7" s="279"/>
      <c r="K7" s="279"/>
      <c r="L7" s="280"/>
    </row>
    <row r="8" spans="1:14">
      <c r="D8" s="579" t="s">
        <v>384</v>
      </c>
      <c r="E8" s="579"/>
      <c r="F8" s="579"/>
      <c r="G8" s="579"/>
      <c r="H8" s="579"/>
      <c r="I8" s="579"/>
      <c r="J8" s="579"/>
      <c r="K8" s="579" t="s">
        <v>386</v>
      </c>
    </row>
    <row r="9" spans="1:14">
      <c r="D9" s="579" t="s">
        <v>32</v>
      </c>
      <c r="E9" s="579" t="s">
        <v>456</v>
      </c>
      <c r="F9" s="579"/>
      <c r="G9" s="579" t="s">
        <v>346</v>
      </c>
      <c r="H9" s="579"/>
      <c r="I9" s="579"/>
      <c r="J9" s="579"/>
      <c r="K9" s="579"/>
    </row>
    <row r="10" spans="1:14">
      <c r="D10" s="579"/>
      <c r="E10" s="180" t="s">
        <v>345</v>
      </c>
      <c r="F10" s="180" t="s">
        <v>249</v>
      </c>
      <c r="G10" s="180" t="s">
        <v>249</v>
      </c>
      <c r="H10" s="180" t="s">
        <v>345</v>
      </c>
      <c r="I10" s="180" t="s">
        <v>457</v>
      </c>
      <c r="J10" s="180" t="s">
        <v>444</v>
      </c>
      <c r="K10" s="579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19" customFormat="1" ht="54.95" customHeight="1">
      <c r="A12" s="107" t="s">
        <v>6</v>
      </c>
      <c r="B12" s="416" t="s">
        <v>376</v>
      </c>
      <c r="C12" s="417"/>
      <c r="D12" s="281" t="s">
        <v>33</v>
      </c>
      <c r="E12" s="418"/>
      <c r="F12" s="350"/>
      <c r="G12" s="282"/>
      <c r="H12" s="282"/>
      <c r="I12" s="118"/>
      <c r="J12" s="283"/>
      <c r="K12" s="575" t="s">
        <v>458</v>
      </c>
      <c r="L12" s="423"/>
      <c r="M12" s="420" t="str">
        <f>IF(ISERROR(INDEX(kind_of_nameforms,MATCH(E12,kind_of_forms,0),1)),"",INDEX(kind_of_nameforms,MATCH(E12,kind_of_forms,0),1))</f>
        <v/>
      </c>
      <c r="N12" s="421"/>
    </row>
    <row r="13" spans="1:14" ht="15" customHeight="1">
      <c r="A13" s="277"/>
      <c r="B13" s="277"/>
      <c r="C13" s="277"/>
      <c r="D13" s="284"/>
      <c r="E13" s="285" t="s">
        <v>459</v>
      </c>
      <c r="F13" s="286"/>
      <c r="G13" s="286"/>
      <c r="H13" s="286"/>
      <c r="I13" s="286"/>
      <c r="J13" s="287"/>
      <c r="K13" s="576"/>
    </row>
    <row r="14" spans="1:14" ht="3" customHeight="1">
      <c r="A14" s="277"/>
      <c r="B14" s="277"/>
      <c r="C14" s="277"/>
    </row>
    <row r="15" spans="1:14" ht="27.75" customHeight="1">
      <c r="E15" s="577" t="s">
        <v>537</v>
      </c>
      <c r="F15" s="578"/>
      <c r="G15" s="578"/>
      <c r="H15" s="578"/>
      <c r="I15" s="578"/>
      <c r="J15" s="578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F12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45" t="s">
        <v>11</v>
      </c>
      <c r="E7" s="547"/>
      <c r="F7" s="356"/>
    </row>
    <row r="8" spans="3:6" ht="3" customHeight="1">
      <c r="C8" s="68"/>
      <c r="D8" s="16"/>
      <c r="E8" s="16"/>
    </row>
    <row r="9" spans="3:6" ht="15.95" customHeight="1">
      <c r="C9" s="68"/>
      <c r="D9" s="215" t="s">
        <v>32</v>
      </c>
      <c r="E9" s="191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2" customHeight="1">
      <c r="C12" s="68"/>
      <c r="D12" s="108"/>
      <c r="E12" s="357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200</vt:i4>
      </vt:variant>
    </vt:vector>
  </HeadingPairs>
  <TitlesOfParts>
    <vt:vector size="208" baseType="lpstr">
      <vt:lpstr>Инструкция</vt:lpstr>
      <vt:lpstr>Титульный</vt:lpstr>
      <vt:lpstr>Форма 4.1.1</vt:lpstr>
      <vt:lpstr>Форма 4.1.2</vt:lpstr>
      <vt:lpstr>Форма 4.1.3</vt:lpstr>
      <vt:lpstr>Форма 1.0.1</vt:lpstr>
      <vt:lpstr>Комментарии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data_uniTS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kind_of_org_type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List02_EM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List04_uniTS_block</vt:lpstr>
      <vt:lpstr>List04_uniTS_blockColor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pIns_List04_ETO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type_org</vt:lpstr>
      <vt:lpstr>unit</vt:lpstr>
      <vt:lpstr>UpdStatus</vt:lpstr>
      <vt:lpstr>url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(ТС)</dc:title>
  <dc:subject>Общая информация о регулируемой организации (ТС)</dc:subject>
  <dc:creator>Infernus</dc:creator>
  <cp:lastModifiedBy>Агаркова А. В.</cp:lastModifiedBy>
  <dcterms:created xsi:type="dcterms:W3CDTF">2014-08-18T08:57:48Z</dcterms:created>
  <dcterms:modified xsi:type="dcterms:W3CDTF">2021-03-03T05:46:43Z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1.1.1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FAS.JKH.OPEN.INFO.ORG.WARM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